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4f19e92aecce54c4/Escritorio/PLANTILLAS/PLANTILLES office/"/>
    </mc:Choice>
  </mc:AlternateContent>
  <xr:revisionPtr revIDLastSave="130" documentId="8_{3E39530C-935F-43AD-AE4E-E4E250FC3E24}" xr6:coauthVersionLast="47" xr6:coauthVersionMax="47" xr10:uidLastSave="{FEBABC4A-BB6C-4458-AF3F-B27AE70D36A8}"/>
  <bookViews>
    <workbookView xWindow="28680" yWindow="-120" windowWidth="29040" windowHeight="15720" xr2:uid="{00000000-000D-0000-FFFF-FFFF00000000}"/>
  </bookViews>
  <sheets>
    <sheet name="Resumen" sheetId="2" r:id="rId1"/>
    <sheet name="Activos" sheetId="1" r:id="rId2"/>
    <sheet name="Deudas" sheetId="5" r:id="rId3"/>
    <sheet name="Categorías" sheetId="4" r:id="rId4"/>
    <sheet name="Indicadores" sheetId="6" r:id="rId5"/>
  </sheets>
  <definedNames>
    <definedName name="ColumnTitle3">Deudas[[#Headers],[DESCRIPCIÓN]]</definedName>
    <definedName name="EJERCICIO">Resumen!$C$3</definedName>
    <definedName name="EJERCICIO_2">Resumen!$D$3</definedName>
    <definedName name="RowTitleRegion1..D12">Resumen!$B$11</definedName>
    <definedName name="TítuloDeColumna2">Activos[[#Headers],[DESCRIPCIÓN]]</definedName>
    <definedName name="_xlnm.Print_Titles" localSheetId="1">Activos!$2:$4</definedName>
    <definedName name="_xlnm.Print_Titles" localSheetId="3">'Categorías'!$2:$4</definedName>
    <definedName name="_xlnm.Print_Titles" localSheetId="2">Deudas!$2:$4</definedName>
    <definedName name="_xlnm.Print_Titles" localSheetId="0">Resumen!$2:$4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5" l="1"/>
  <c r="E10" i="1"/>
  <c r="E8" i="1"/>
  <c r="E12" i="5"/>
  <c r="D12" i="5"/>
  <c r="D9" i="5"/>
  <c r="D10" i="1"/>
  <c r="D8" i="1"/>
  <c r="D8" i="2"/>
  <c r="D8" i="6"/>
  <c r="C8" i="2"/>
  <c r="C8" i="6"/>
  <c r="D9" i="2"/>
  <c r="E15" i="1"/>
  <c r="D11" i="2"/>
  <c r="D9" i="6"/>
  <c r="D15" i="1"/>
  <c r="C11" i="2"/>
  <c r="C9" i="2"/>
  <c r="C9" i="6"/>
  <c r="D10" i="6"/>
  <c r="C10" i="6"/>
  <c r="D5" i="2"/>
  <c r="D7" i="6"/>
  <c r="C5" i="2"/>
  <c r="C7" i="6"/>
  <c r="D6" i="6"/>
  <c r="C6" i="6"/>
  <c r="E13" i="5"/>
  <c r="D12" i="2"/>
  <c r="D5" i="6"/>
  <c r="D13" i="5"/>
  <c r="C12" i="2"/>
  <c r="C5" i="6"/>
  <c r="D3" i="6"/>
  <c r="C3" i="6"/>
  <c r="C6" i="2"/>
  <c r="C7" i="2"/>
  <c r="C10" i="2"/>
  <c r="D6" i="2"/>
  <c r="D7" i="2"/>
  <c r="D10" i="2"/>
  <c r="D3" i="2"/>
  <c r="C3" i="2"/>
  <c r="E3" i="5"/>
  <c r="D3" i="5"/>
  <c r="E3" i="1"/>
  <c r="D3" i="1"/>
  <c r="D13" i="2"/>
  <c r="C13" i="2"/>
</calcChain>
</file>

<file path=xl/sharedStrings.xml><?xml version="1.0" encoding="utf-8"?>
<sst xmlns="http://schemas.openxmlformats.org/spreadsheetml/2006/main" count="84" uniqueCount="48">
  <si>
    <t xml:space="preserve">BALANCE CONTABLE </t>
  </si>
  <si>
    <t>TIPO DE ACTIVO</t>
  </si>
  <si>
    <t>Activo circulante</t>
  </si>
  <si>
    <t>Activo fijo</t>
  </si>
  <si>
    <t>Otro activo</t>
  </si>
  <si>
    <t>Pasivo circulante</t>
  </si>
  <si>
    <t>Pasivo a largo plazo</t>
  </si>
  <si>
    <t>Patrimonio Neto</t>
  </si>
  <si>
    <t>ACTIVO TOTAL</t>
  </si>
  <si>
    <t>PASIVO TOTAL Y PATRIMONIO NETO</t>
  </si>
  <si>
    <t>BALANCE</t>
  </si>
  <si>
    <t>AÑO ANTERIOR</t>
  </si>
  <si>
    <t>AÑO ACTUAL</t>
  </si>
  <si>
    <t>DESCRIPCIÓN</t>
  </si>
  <si>
    <t>Efectivo</t>
  </si>
  <si>
    <t>Inversiones</t>
  </si>
  <si>
    <t>Existencias</t>
  </si>
  <si>
    <t>Cuentas por cobrar</t>
  </si>
  <si>
    <t>Gastos prepagados</t>
  </si>
  <si>
    <t>Propiedad y equipos</t>
  </si>
  <si>
    <t>Mejoras de arrendamiento</t>
  </si>
  <si>
    <t>Capital y otras inversiones</t>
  </si>
  <si>
    <t>Menos amortización acumulada (valor negativo)</t>
  </si>
  <si>
    <t>Beneficencia</t>
  </si>
  <si>
    <t>TIPO DE PASIVO</t>
  </si>
  <si>
    <t>Compensación acumulada</t>
  </si>
  <si>
    <t>Hipoteca por pagar</t>
  </si>
  <si>
    <t>Capital de inversión</t>
  </si>
  <si>
    <t>Ganancias no distribuidas acumuladas</t>
  </si>
  <si>
    <t>CATEGORÍAS</t>
  </si>
  <si>
    <t>ACTIVOS</t>
  </si>
  <si>
    <t>DEUDAS</t>
  </si>
  <si>
    <t>Disponibilidad (capacidad de cubrir deudas)</t>
  </si>
  <si>
    <t>Endeudamiento (Dependencia financiera)</t>
  </si>
  <si>
    <t>Calidad de la deuda (Exigible a cp)</t>
  </si>
  <si>
    <t>Liquidez (solvencia a cp)</t>
  </si>
  <si>
    <t>Garantia (solvencia a lp)</t>
  </si>
  <si>
    <t>1,5-2</t>
  </si>
  <si>
    <t>Tesoreria (liquidez inmediata)</t>
  </si>
  <si>
    <t>0,8-1,2</t>
  </si>
  <si>
    <t>0,2-0,3</t>
  </si>
  <si>
    <t>0,4-0,6</t>
  </si>
  <si>
    <t>0,2-0,5</t>
  </si>
  <si>
    <t>valores óptimos</t>
  </si>
  <si>
    <t>Deudas a corto</t>
  </si>
  <si>
    <t>Cuentas por pagar proveedores</t>
  </si>
  <si>
    <t>otras deudas</t>
  </si>
  <si>
    <t>Impuestos a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</si>
</sst>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* #,##0\ &quot;€&quot;_-;\-* #,##0\ &quot;€&quot;_-;_-* &quot;-&quot;\ &quot;€&quot;_-;_-@_-"/>
    <numFmt numFmtId="164" formatCode="_(* #,##0_);_(* \(#,##0\);_(* &quot;-&quot;_);_(@_)"/>
    <numFmt numFmtId="165" formatCode="0_);\-0_)"/>
    <numFmt numFmtId="166" formatCode="#,##0_ ;[Red]\-#,##0\ "/>
    <numFmt numFmtId="167" formatCode="0.0%"/>
  </numFmts>
  <fonts count="29" x14ac:knownFonts="1">
    <font>
      <sz val="11"/>
      <color theme="1" tint="0.14993743705557422"/>
      <name val="Franklin Gothic Book"/>
      <family val="2"/>
      <scheme val="minor"/>
    </font>
    <font>
      <sz val="11"/>
      <color theme="1"/>
      <name val="Franklin Gothic Book"/>
      <family val="2"/>
      <scheme val="minor"/>
    </font>
    <font>
      <sz val="12"/>
      <color theme="1"/>
      <name val="Franklin Gothic Book"/>
      <family val="2"/>
      <scheme val="minor"/>
    </font>
    <font>
      <sz val="11"/>
      <color theme="1" tint="0.14996795556505021"/>
      <name val="Franklin Gothic Book"/>
      <family val="2"/>
      <scheme val="minor"/>
    </font>
    <font>
      <b/>
      <sz val="28"/>
      <color theme="4"/>
      <name val="Franklin Gothic Medium"/>
      <family val="2"/>
      <scheme val="major"/>
    </font>
    <font>
      <b/>
      <sz val="11"/>
      <color theme="1"/>
      <name val="Franklin Gothic Book"/>
      <family val="2"/>
      <scheme val="minor"/>
    </font>
    <font>
      <sz val="11"/>
      <color theme="1" tint="0.14993743705557422"/>
      <name val="Franklin Gothic Book"/>
      <family val="2"/>
      <scheme val="minor"/>
    </font>
    <font>
      <b/>
      <sz val="11"/>
      <color theme="1" tint="0.14993743705557422"/>
      <name val="Franklin Gothic Book"/>
      <family val="2"/>
      <scheme val="minor"/>
    </font>
    <font>
      <sz val="12"/>
      <color theme="1" tint="0.14993743705557422"/>
      <name val="Franklin Gothic Medium"/>
      <family val="2"/>
      <scheme val="major"/>
    </font>
    <font>
      <sz val="12"/>
      <color theme="1" tint="0.14993743705557422"/>
      <name val="Franklin Gothic Book"/>
      <family val="2"/>
      <scheme val="minor"/>
    </font>
    <font>
      <sz val="11"/>
      <color theme="3"/>
      <name val="Franklin Gothic Book"/>
      <family val="2"/>
      <scheme val="minor"/>
    </font>
    <font>
      <sz val="36"/>
      <color theme="1"/>
      <name val="Franklin Gothic Medium"/>
      <family val="2"/>
      <scheme val="major"/>
    </font>
    <font>
      <sz val="12"/>
      <color theme="1"/>
      <name val="Franklin Gothic Medium"/>
      <family val="2"/>
      <scheme val="major"/>
    </font>
    <font>
      <b/>
      <sz val="12"/>
      <color theme="1"/>
      <name val="Franklin Gothic Medium"/>
      <family val="2"/>
      <scheme val="major"/>
    </font>
    <font>
      <b/>
      <sz val="28"/>
      <color theme="4"/>
      <name val="Franklin Gothic Book"/>
      <family val="2"/>
      <scheme val="minor"/>
    </font>
    <font>
      <sz val="11"/>
      <color rgb="FF006100"/>
      <name val="Franklin Gothic Book"/>
      <family val="2"/>
      <scheme val="minor"/>
    </font>
    <font>
      <sz val="11"/>
      <color rgb="FF9C0006"/>
      <name val="Franklin Gothic Book"/>
      <family val="2"/>
      <scheme val="minor"/>
    </font>
    <font>
      <sz val="11"/>
      <color rgb="FF9C5700"/>
      <name val="Franklin Gothic Book"/>
      <family val="2"/>
      <scheme val="minor"/>
    </font>
    <font>
      <sz val="11"/>
      <color rgb="FF3F3F76"/>
      <name val="Franklin Gothic Book"/>
      <family val="2"/>
      <scheme val="minor"/>
    </font>
    <font>
      <b/>
      <sz val="11"/>
      <color rgb="FF3F3F3F"/>
      <name val="Franklin Gothic Book"/>
      <family val="2"/>
      <scheme val="minor"/>
    </font>
    <font>
      <b/>
      <sz val="11"/>
      <color rgb="FFFA7D00"/>
      <name val="Franklin Gothic Book"/>
      <family val="2"/>
      <scheme val="minor"/>
    </font>
    <font>
      <sz val="11"/>
      <color rgb="FFFA7D00"/>
      <name val="Franklin Gothic Book"/>
      <family val="2"/>
      <scheme val="minor"/>
    </font>
    <font>
      <b/>
      <sz val="11"/>
      <color theme="0"/>
      <name val="Franklin Gothic Book"/>
      <family val="2"/>
      <scheme val="minor"/>
    </font>
    <font>
      <sz val="11"/>
      <color rgb="FFFF0000"/>
      <name val="Franklin Gothic Book"/>
      <family val="2"/>
      <scheme val="minor"/>
    </font>
    <font>
      <i/>
      <sz val="11"/>
      <color rgb="FF7F7F7F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0"/>
      <name val="Arial"/>
      <family val="2"/>
    </font>
    <font>
      <b/>
      <sz val="12"/>
      <color theme="0"/>
      <name val="Franklin Gothic Medium"/>
      <family val="2"/>
      <scheme val="major"/>
    </font>
    <font>
      <sz val="12"/>
      <color theme="0"/>
      <name val="Franklin Gothic Medium"/>
      <family val="2"/>
      <scheme val="maj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9.9978637043366805E-2"/>
        <bgColor indexed="64"/>
      </patternFill>
    </fill>
  </fills>
  <borders count="12">
    <border>
      <left/>
      <right/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double">
        <color theme="1" tint="0.14996795556505021"/>
      </bottom>
      <diagonal/>
    </border>
    <border>
      <left/>
      <right style="dashed">
        <color theme="2" tint="-9.9948118533890809E-2"/>
      </right>
      <top style="thin">
        <color theme="4"/>
      </top>
      <bottom style="medium">
        <color theme="4"/>
      </bottom>
      <diagonal/>
    </border>
    <border>
      <left/>
      <right style="dashed">
        <color theme="2" tint="-9.9948118533890809E-2"/>
      </right>
      <top/>
      <bottom style="thin">
        <color theme="4"/>
      </bottom>
      <diagonal/>
    </border>
    <border>
      <left/>
      <right/>
      <top style="thin">
        <color theme="3" tint="0.749961851863155"/>
      </top>
      <bottom style="thin">
        <color theme="3" tint="0.74996185186315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3" tint="0.749961851863155"/>
      </bottom>
      <diagonal/>
    </border>
  </borders>
  <cellStyleXfs count="48">
    <xf numFmtId="0" fontId="0" fillId="0" borderId="0">
      <alignment horizontal="left" vertical="center" wrapText="1" indent="1"/>
    </xf>
    <xf numFmtId="0" fontId="4" fillId="0" borderId="2" applyNumberFormat="0" applyFont="0" applyFill="0" applyBorder="0" applyAlignment="0" applyProtection="0"/>
    <xf numFmtId="0" fontId="8" fillId="0" borderId="0" applyNumberFormat="0" applyFill="0" applyBorder="0" applyProtection="0">
      <alignment vertical="center"/>
    </xf>
    <xf numFmtId="0" fontId="9" fillId="0" borderId="1" applyNumberFormat="0" applyFill="0" applyProtection="0">
      <alignment horizontal="right" vertical="center" indent="1"/>
    </xf>
    <xf numFmtId="0" fontId="9" fillId="0" borderId="0" applyFill="0" applyBorder="0" applyProtection="0">
      <alignment horizontal="right" vertical="center" indent="1"/>
    </xf>
    <xf numFmtId="38" fontId="6" fillId="0" borderId="0" applyFont="0" applyFill="0" applyBorder="0" applyAlignment="0" applyProtection="0"/>
    <xf numFmtId="0" fontId="7" fillId="3" borderId="3" applyNumberFormat="0" applyProtection="0">
      <alignment horizontal="left" vertical="center"/>
    </xf>
    <xf numFmtId="0" fontId="5" fillId="2" borderId="0" applyNumberFormat="0" applyProtection="0">
      <alignment horizontal="left" vertical="center"/>
    </xf>
    <xf numFmtId="166" fontId="6" fillId="0" borderId="0" applyFont="0" applyFill="0" applyBorder="0" applyProtection="0">
      <alignment horizontal="right" vertical="center" indent="1"/>
    </xf>
    <xf numFmtId="0" fontId="10" fillId="5" borderId="4" applyNumberFormat="0" applyProtection="0">
      <alignment horizontal="left" vertical="center"/>
    </xf>
    <xf numFmtId="0" fontId="3" fillId="4" borderId="0" applyNumberFormat="0" applyBorder="0" applyAlignment="0" applyProtection="0"/>
    <xf numFmtId="164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7" borderId="0" applyNumberFormat="0" applyBorder="0" applyAlignment="0" applyProtection="0"/>
    <xf numFmtId="0" fontId="16" fillId="8" borderId="0" applyNumberFormat="0" applyBorder="0" applyAlignment="0" applyProtection="0"/>
    <xf numFmtId="0" fontId="17" fillId="9" borderId="0" applyNumberFormat="0" applyBorder="0" applyAlignment="0" applyProtection="0"/>
    <xf numFmtId="0" fontId="18" fillId="10" borderId="6" applyNumberFormat="0" applyAlignment="0" applyProtection="0"/>
    <xf numFmtId="0" fontId="19" fillId="11" borderId="7" applyNumberFormat="0" applyAlignment="0" applyProtection="0"/>
    <xf numFmtId="0" fontId="20" fillId="11" borderId="6" applyNumberFormat="0" applyAlignment="0" applyProtection="0"/>
    <xf numFmtId="0" fontId="21" fillId="0" borderId="8" applyNumberFormat="0" applyFill="0" applyAlignment="0" applyProtection="0"/>
    <xf numFmtId="0" fontId="22" fillId="12" borderId="9" applyNumberFormat="0" applyAlignment="0" applyProtection="0"/>
    <xf numFmtId="0" fontId="23" fillId="0" borderId="0" applyNumberFormat="0" applyFill="0" applyBorder="0" applyAlignment="0" applyProtection="0"/>
    <xf numFmtId="0" fontId="6" fillId="13" borderId="10" applyNumberFormat="0" applyFont="0" applyAlignment="0" applyProtection="0"/>
    <xf numFmtId="0" fontId="24" fillId="0" borderId="0" applyNumberFormat="0" applyFill="0" applyBorder="0" applyAlignment="0" applyProtection="0"/>
    <xf numFmtId="0" fontId="25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5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6" fillId="0" borderId="0"/>
  </cellStyleXfs>
  <cellXfs count="45">
    <xf numFmtId="0" fontId="0" fillId="0" borderId="0" xfId="0">
      <alignment horizontal="left" vertical="center" wrapText="1" indent="1"/>
    </xf>
    <xf numFmtId="0" fontId="2" fillId="6" borderId="0" xfId="0" applyFont="1" applyFill="1" applyAlignment="1">
      <alignment vertical="center"/>
    </xf>
    <xf numFmtId="0" fontId="0" fillId="6" borderId="0" xfId="0" applyFill="1">
      <alignment horizontal="left" vertical="center" wrapText="1" indent="1"/>
    </xf>
    <xf numFmtId="0" fontId="11" fillId="6" borderId="0" xfId="1" applyFont="1" applyFill="1" applyBorder="1" applyAlignment="1" applyProtection="1">
      <alignment horizontal="left" indent="1"/>
    </xf>
    <xf numFmtId="0" fontId="13" fillId="6" borderId="5" xfId="6" applyFont="1" applyFill="1" applyBorder="1" applyAlignment="1">
      <alignment horizontal="left" vertical="center" indent="2"/>
    </xf>
    <xf numFmtId="166" fontId="13" fillId="6" borderId="5" xfId="8" applyFont="1" applyFill="1" applyBorder="1">
      <alignment horizontal="right" vertical="center" indent="1"/>
    </xf>
    <xf numFmtId="166" fontId="13" fillId="6" borderId="5" xfId="8" applyFont="1" applyFill="1" applyBorder="1" applyAlignment="1">
      <alignment horizontal="right" vertical="center" indent="2"/>
    </xf>
    <xf numFmtId="0" fontId="0" fillId="6" borderId="0" xfId="0" applyFill="1" applyAlignment="1">
      <alignment vertical="center"/>
    </xf>
    <xf numFmtId="0" fontId="14" fillId="6" borderId="0" xfId="1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6" borderId="0" xfId="0" applyFont="1" applyFill="1">
      <alignment horizontal="left" vertical="center" wrapText="1" indent="1"/>
    </xf>
    <xf numFmtId="0" fontId="11" fillId="6" borderId="0" xfId="1" applyFont="1" applyFill="1" applyBorder="1" applyAlignment="1">
      <alignment horizontal="left" indent="1"/>
    </xf>
    <xf numFmtId="0" fontId="12" fillId="6" borderId="0" xfId="3" applyFont="1" applyFill="1" applyBorder="1">
      <alignment horizontal="right" vertical="center" indent="1"/>
    </xf>
    <xf numFmtId="0" fontId="12" fillId="6" borderId="0" xfId="3" applyFont="1" applyFill="1" applyBorder="1" applyAlignment="1">
      <alignment horizontal="right" vertical="center" indent="2"/>
    </xf>
    <xf numFmtId="0" fontId="0" fillId="0" borderId="0" xfId="0" applyAlignment="1">
      <alignment horizontal="right" vertical="center" wrapText="1" indent="1"/>
    </xf>
    <xf numFmtId="0" fontId="14" fillId="6" borderId="0" xfId="1" applyFont="1" applyFill="1" applyBorder="1" applyAlignment="1">
      <alignment horizontal="right" vertical="center"/>
    </xf>
    <xf numFmtId="0" fontId="0" fillId="6" borderId="0" xfId="0" applyFill="1" applyAlignment="1">
      <alignment horizontal="right" vertical="center" wrapText="1" indent="1"/>
    </xf>
    <xf numFmtId="0" fontId="9" fillId="6" borderId="0" xfId="0" applyFont="1" applyFill="1">
      <alignment horizontal="left" vertical="center" wrapText="1" indent="1"/>
    </xf>
    <xf numFmtId="0" fontId="2" fillId="6" borderId="0" xfId="1" applyFont="1" applyFill="1" applyBorder="1" applyAlignment="1" applyProtection="1">
      <alignment horizontal="left" vertical="center" indent="1"/>
    </xf>
    <xf numFmtId="0" fontId="9" fillId="0" borderId="0" xfId="0" applyFont="1">
      <alignment horizontal="left" vertical="center" wrapText="1" indent="1"/>
    </xf>
    <xf numFmtId="0" fontId="9" fillId="0" borderId="0" xfId="0" applyFont="1" applyAlignment="1">
      <alignment horizontal="left" vertical="center" wrapText="1" indent="2"/>
    </xf>
    <xf numFmtId="166" fontId="9" fillId="0" borderId="0" xfId="8" applyFont="1" applyFill="1" applyBorder="1" applyProtection="1">
      <alignment horizontal="right" vertical="center" indent="1"/>
    </xf>
    <xf numFmtId="166" fontId="9" fillId="0" borderId="0" xfId="8" applyFont="1" applyFill="1" applyBorder="1" applyAlignment="1" applyProtection="1">
      <alignment horizontal="right" vertical="center" indent="2"/>
    </xf>
    <xf numFmtId="0" fontId="8" fillId="0" borderId="0" xfId="2" applyFill="1" applyBorder="1" applyAlignment="1">
      <alignment horizontal="left" vertical="center" indent="2"/>
    </xf>
    <xf numFmtId="166" fontId="9" fillId="0" borderId="0" xfId="8" applyFont="1" applyFill="1" applyBorder="1">
      <alignment horizontal="right" vertical="center" indent="1"/>
    </xf>
    <xf numFmtId="166" fontId="9" fillId="0" borderId="0" xfId="8" applyFont="1" applyFill="1" applyBorder="1" applyAlignment="1">
      <alignment horizontal="right" vertical="center" indent="2"/>
    </xf>
    <xf numFmtId="167" fontId="9" fillId="0" borderId="0" xfId="13" applyNumberFormat="1" applyFont="1" applyFill="1" applyBorder="1" applyAlignment="1" applyProtection="1">
      <alignment horizontal="right" vertical="center" indent="1"/>
    </xf>
    <xf numFmtId="4" fontId="9" fillId="0" borderId="0" xfId="13" applyNumberFormat="1" applyFont="1" applyFill="1" applyBorder="1" applyAlignment="1" applyProtection="1">
      <alignment horizontal="right" vertical="center" indent="1"/>
    </xf>
    <xf numFmtId="4" fontId="9" fillId="0" borderId="0" xfId="8" applyNumberFormat="1" applyFont="1" applyFill="1" applyBorder="1" applyProtection="1">
      <alignment horizontal="right" vertical="center" indent="1"/>
    </xf>
    <xf numFmtId="0" fontId="27" fillId="36" borderId="11" xfId="2" applyFont="1" applyFill="1" applyBorder="1" applyAlignment="1">
      <alignment horizontal="right" vertical="center" indent="1"/>
    </xf>
    <xf numFmtId="0" fontId="27" fillId="36" borderId="11" xfId="2" applyFont="1" applyFill="1" applyBorder="1" applyAlignment="1">
      <alignment horizontal="right" vertical="center" indent="2"/>
    </xf>
    <xf numFmtId="0" fontId="27" fillId="36" borderId="5" xfId="9" applyFont="1" applyFill="1" applyBorder="1" applyAlignment="1">
      <alignment horizontal="left" vertical="center" indent="2"/>
    </xf>
    <xf numFmtId="166" fontId="27" fillId="36" borderId="5" xfId="8" applyFont="1" applyFill="1" applyBorder="1">
      <alignment horizontal="right" vertical="center" indent="1"/>
    </xf>
    <xf numFmtId="166" fontId="27" fillId="36" borderId="5" xfId="8" applyFont="1" applyFill="1" applyBorder="1" applyAlignment="1">
      <alignment horizontal="right" vertical="center" indent="2"/>
    </xf>
    <xf numFmtId="0" fontId="27" fillId="36" borderId="0" xfId="2" applyFont="1" applyFill="1" applyBorder="1" applyAlignment="1">
      <alignment horizontal="left" vertical="center" indent="2"/>
    </xf>
    <xf numFmtId="0" fontId="27" fillId="36" borderId="0" xfId="2" applyFont="1" applyFill="1" applyBorder="1" applyAlignment="1">
      <alignment horizontal="left" vertical="center" indent="1"/>
    </xf>
    <xf numFmtId="0" fontId="27" fillId="36" borderId="0" xfId="2" applyFont="1" applyFill="1" applyBorder="1" applyAlignment="1">
      <alignment horizontal="right" vertical="center" indent="1"/>
    </xf>
    <xf numFmtId="0" fontId="27" fillId="36" borderId="0" xfId="2" applyFont="1" applyFill="1" applyBorder="1" applyAlignment="1">
      <alignment horizontal="right" vertical="center" indent="2"/>
    </xf>
    <xf numFmtId="165" fontId="27" fillId="36" borderId="0" xfId="6" applyNumberFormat="1" applyFont="1" applyFill="1" applyBorder="1" applyAlignment="1">
      <alignment horizontal="left" vertical="center" indent="2"/>
    </xf>
    <xf numFmtId="0" fontId="27" fillId="36" borderId="0" xfId="6" applyFont="1" applyFill="1" applyBorder="1" applyAlignment="1">
      <alignment horizontal="left" vertical="center" indent="2"/>
    </xf>
    <xf numFmtId="166" fontId="27" fillId="36" borderId="0" xfId="8" applyFont="1" applyFill="1" applyBorder="1">
      <alignment horizontal="right" vertical="center" indent="1"/>
    </xf>
    <xf numFmtId="166" fontId="27" fillId="36" borderId="0" xfId="8" applyFont="1" applyFill="1" applyBorder="1" applyAlignment="1">
      <alignment horizontal="right" vertical="center" indent="2"/>
    </xf>
    <xf numFmtId="0" fontId="28" fillId="36" borderId="0" xfId="2" applyFont="1" applyFill="1" applyBorder="1" applyAlignment="1">
      <alignment horizontal="left" vertical="center" indent="2"/>
    </xf>
    <xf numFmtId="0" fontId="28" fillId="36" borderId="0" xfId="2" applyFont="1" applyFill="1" applyBorder="1" applyAlignment="1">
      <alignment horizontal="right" vertical="center" indent="1"/>
    </xf>
    <xf numFmtId="0" fontId="28" fillId="36" borderId="0" xfId="2" applyFont="1" applyFill="1" applyBorder="1" applyAlignment="1">
      <alignment horizontal="right" vertical="center" indent="2"/>
    </xf>
  </cellXfs>
  <cellStyles count="48">
    <cellStyle name="20% - Énfasis1" xfId="7" builtinId="30" customBuiltin="1"/>
    <cellStyle name="20% - Énfasis2" xfId="29" builtinId="34" customBuiltin="1"/>
    <cellStyle name="20% - Énfasis3" xfId="33" builtinId="38" customBuiltin="1"/>
    <cellStyle name="20% - Énfasis4" xfId="37" builtinId="42" customBuiltin="1"/>
    <cellStyle name="20% - Énfasis5" xfId="10" builtinId="46" customBuiltin="1"/>
    <cellStyle name="20% - Énfasis6" xfId="44" builtinId="50" customBuiltin="1"/>
    <cellStyle name="40% - Énfasis1" xfId="26" builtinId="31" customBuiltin="1"/>
    <cellStyle name="40% - Énfasis2" xfId="30" builtinId="35" customBuiltin="1"/>
    <cellStyle name="40% - Énfasis3" xfId="34" builtinId="39" customBuiltin="1"/>
    <cellStyle name="40% - Énfasis4" xfId="38" builtinId="43" customBuiltin="1"/>
    <cellStyle name="40% - Énfasis5" xfId="41" builtinId="47" customBuiltin="1"/>
    <cellStyle name="40% - Énfasis6" xfId="45" builtinId="51" customBuiltin="1"/>
    <cellStyle name="60% - Énfasis1" xfId="27" builtinId="32" customBuiltin="1"/>
    <cellStyle name="60% - Énfasis2" xfId="31" builtinId="36" customBuiltin="1"/>
    <cellStyle name="60% - Énfasis3" xfId="35" builtinId="40" customBuiltin="1"/>
    <cellStyle name="60% - Énfasis4" xfId="39" builtinId="44" customBuiltin="1"/>
    <cellStyle name="60% - Énfasis5" xfId="42" builtinId="48" customBuiltin="1"/>
    <cellStyle name="60% - Énfasis6" xfId="46" builtinId="52" customBuiltin="1"/>
    <cellStyle name="Bueno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1" xfId="2" builtinId="16" customBuiltin="1"/>
    <cellStyle name="Encabezado 4" xfId="9" builtinId="19" customBuiltin="1"/>
    <cellStyle name="Énfasis1" xfId="25" builtinId="29" customBuiltin="1"/>
    <cellStyle name="Énfasis2" xfId="28" builtinId="33" customBuiltin="1"/>
    <cellStyle name="Énfasis3" xfId="32" builtinId="37" customBuiltin="1"/>
    <cellStyle name="Énfasis4" xfId="36" builtinId="41" customBuiltin="1"/>
    <cellStyle name="Énfasis5" xfId="40" builtinId="45" customBuiltin="1"/>
    <cellStyle name="Énfasis6" xfId="43" builtinId="49" customBuiltin="1"/>
    <cellStyle name="Entrada" xfId="17" builtinId="20" customBuiltin="1"/>
    <cellStyle name="Incorrecto" xfId="15" builtinId="27" customBuiltin="1"/>
    <cellStyle name="Millares" xfId="5" builtinId="3" customBuiltin="1"/>
    <cellStyle name="Millares [0]" xfId="11" builtinId="6" customBuiltin="1"/>
    <cellStyle name="Moneda" xfId="8" builtinId="4" customBuiltin="1"/>
    <cellStyle name="Moneda [0]" xfId="12" builtinId="7" customBuiltin="1"/>
    <cellStyle name="Neutral" xfId="16" builtinId="28" customBuiltin="1"/>
    <cellStyle name="Normal" xfId="0" builtinId="0" customBuiltin="1"/>
    <cellStyle name="Normal 5" xfId="47" xr:uid="{3C58264C-75C9-4F4B-A354-827F2BC82972}"/>
    <cellStyle name="Notas" xfId="23" builtinId="10" customBuiltin="1"/>
    <cellStyle name="Porcentaje" xfId="13" builtinId="5" customBuiltin="1"/>
    <cellStyle name="Salida" xfId="18" builtinId="21" customBuiltin="1"/>
    <cellStyle name="Texto de advertencia" xfId="22" builtinId="11" customBuiltin="1"/>
    <cellStyle name="Texto explicativo" xfId="24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61">
    <dxf>
      <font>
        <b/>
        <i val="0"/>
        <color theme="6" tint="-0.24994659260841701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ont>
        <b/>
        <i val="0"/>
        <color theme="6" tint="-9.9948118533890809E-2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theme="6" tint="-9.9948118533890809E-2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ont>
        <b/>
        <i val="0"/>
        <color theme="6" tint="-9.9948118533890809E-2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theme="6" tint="-0.24994659260841701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ont>
        <b/>
        <i val="0"/>
        <color theme="6" tint="-0.499984740745262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strike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  <alignment horizontal="right" vertical="center" textRotation="0" wrapText="0" indent="2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  <alignment horizontal="left" vertical="center" textRotation="0" wrapText="0" indent="2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  <alignment horizontal="left" vertical="center" textRotation="0" wrapText="0" indent="2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strike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  <alignment horizontal="right" vertical="center" textRotation="0" wrapText="0" indent="2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  <alignment horizontal="left" vertical="center" textRotation="0" wrapText="0" indent="2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numFmt numFmtId="165" formatCode="0_);\-0_)"/>
      <fill>
        <patternFill patternType="solid">
          <fgColor indexed="64"/>
          <bgColor theme="3" tint="9.9978637043366805E-2"/>
        </patternFill>
      </fill>
      <alignment horizontal="left" vertical="center" textRotation="0" wrapText="0" indent="2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strike val="0"/>
        <outline val="0"/>
        <shadow val="0"/>
        <u val="none"/>
        <vertAlign val="baseline"/>
        <sz val="12"/>
        <color theme="0"/>
        <name val="Franklin Gothic Medium"/>
        <family val="2"/>
        <scheme val="major"/>
      </font>
      <fill>
        <patternFill patternType="solid">
          <fgColor indexed="64"/>
          <bgColor theme="3" tint="9.9978637043366805E-2"/>
        </patternFill>
      </fill>
    </dxf>
    <dxf>
      <font>
        <b/>
        <i val="0"/>
        <color theme="6" tint="-0.24994659260841701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ont>
        <b/>
        <i val="0"/>
        <color theme="6" tint="-0.24994659260841701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ont>
        <b/>
        <i val="0"/>
        <color theme="6" tint="-0.499984740745262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 tint="0.14993743705557422"/>
        <name val="Franklin Gothic Book"/>
        <family val="2"/>
        <scheme val="minor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  <color theme="1"/>
        <name val="Franklin Gothic Book"/>
        <family val="2"/>
        <scheme val="minor"/>
      </font>
      <fill>
        <patternFill>
          <fgColor indexed="64"/>
          <bgColor theme="4"/>
        </patternFill>
      </fill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</dxf>
    <dxf>
      <fill>
        <patternFill patternType="none">
          <fgColor indexed="64"/>
          <bgColor auto="1"/>
        </patternFill>
      </fill>
    </dxf>
    <dxf>
      <font>
        <b/>
        <i val="0"/>
        <color theme="1" tint="0.14993743705557422"/>
      </font>
      <fill>
        <patternFill>
          <bgColor theme="3" tint="0.89996032593768116"/>
        </patternFill>
      </fill>
      <border diagonalUp="0" diagonalDown="0">
        <left/>
        <right/>
        <top style="thin">
          <color theme="4"/>
        </top>
        <bottom style="medium">
          <color theme="4"/>
        </bottom>
        <vertical/>
        <horizontal/>
      </border>
    </dxf>
    <dxf>
      <font>
        <b/>
        <i val="0"/>
      </font>
      <fill>
        <patternFill>
          <bgColor theme="3" tint="0.749961851863155"/>
        </patternFill>
      </fill>
    </dxf>
    <dxf>
      <font>
        <color theme="1"/>
      </font>
      <border diagonalUp="0" diagonalDown="0">
        <left/>
        <right/>
        <top/>
        <bottom style="thin">
          <color theme="3" tint="0.749961851863155"/>
        </bottom>
        <vertical/>
        <horizontal style="thin">
          <color theme="3" tint="0.749961851863155"/>
        </horizontal>
      </border>
    </dxf>
  </dxfs>
  <tableStyles count="1" defaultPivotStyle="PivotStyleLight16">
    <tableStyle name="Balance contable " pivot="0" count="4" xr9:uid="{00000000-0011-0000-FFFF-FFFF00000000}">
      <tableStyleElement type="wholeTable" dxfId="60"/>
      <tableStyleElement type="headerRow" dxfId="59"/>
      <tableStyleElement type="totalRow" dxfId="58"/>
      <tableStyleElement type="firstColumnStripe" dxfId="5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anel" displayName="Panel" ref="B4:D10" headerRowDxfId="18" dataDxfId="56" totalsRowDxfId="55">
  <autoFilter ref="B4:D10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TIPO DE ACTIVO" totalsRowLabel="Total" dataDxfId="54"/>
    <tableColumn id="2" xr3:uid="{00000000-0010-0000-0000-000002000000}" name="AÑO ANTERIOR" totalsRowFunction="sum" dataDxfId="53">
      <calculatedColumnFormula>SUMIFS(Activos[AÑO ANTERIOR],Activos[TIPO DE ACTIVO],Panel[[#This Row],[TIPO DE ACTIVO]])+SUMIFS(Deudas[AÑO ANTERIOR],Deudas[TIPO DE PASIVO],Panel[[#This Row],[TIPO DE ACTIVO]])</calculatedColumnFormula>
    </tableColumn>
    <tableColumn id="3" xr3:uid="{00000000-0010-0000-0000-000003000000}" name="AÑO ACTUAL" totalsRowFunction="sum" dataDxfId="52">
      <calculatedColumnFormula>SUMIFS(Activos[AÑO ACTUAL],Activos[TIPO DE ACTIVO],Panel[[#This Row],[TIPO DE ACTIVO]])+SUMIFS(Deudas[AÑO ACTUAL],Deudas[TIPO DE PASIVO],Panel[[#This Row],[TIPO DE ACTIVO]])</calculatedColumnFormula>
    </tableColumn>
  </tableColumns>
  <tableStyleInfo name="Balance contable " showFirstColumn="0" showLastColumn="0" showRowStripes="0" showColumnStripes="0"/>
  <extLst>
    <ext xmlns:x14="http://schemas.microsoft.com/office/spreadsheetml/2009/9/main" uri="{504A1905-F514-4f6f-8877-14C23A59335A}">
      <x14:table altTextSummary="Select Asset Type to automatically update  comparison year values in this table. Total Assets, Total Liabilities &amp; Stockholder Equity, and Balance are calculated at end of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1000000}" name="Activos" displayName="Activos" ref="B4:E15" totalsRowCount="1" headerRowDxfId="24" totalsRowDxfId="19">
  <autoFilter ref="B4:E14" xr:uid="{00000000-0009-0000-0100-000010000000}">
    <filterColumn colId="0" hiddenButton="1"/>
    <filterColumn colId="1" hiddenButton="1"/>
    <filterColumn colId="2" hiddenButton="1"/>
    <filterColumn colId="3" hiddenButton="1"/>
  </autoFilter>
  <tableColumns count="4">
    <tableColumn id="5" xr3:uid="{00000000-0010-0000-0100-000005000000}" name="TIPO DE ACTIVO" totalsRowLabel="ACTIVO TOTAL" dataDxfId="51" totalsRowDxfId="23" totalsRowCellStyle="Total"/>
    <tableColumn id="1" xr3:uid="{00000000-0010-0000-0100-000001000000}" name="DESCRIPCIÓN" dataDxfId="50" totalsRowDxfId="22" totalsRowCellStyle="Total"/>
    <tableColumn id="3" xr3:uid="{00000000-0010-0000-0100-000003000000}" name="AÑO ANTERIOR" totalsRowFunction="sum" dataDxfId="49" totalsRowDxfId="21" totalsRowCellStyle="Moneda"/>
    <tableColumn id="4" xr3:uid="{00000000-0010-0000-0100-000004000000}" name="AÑO ACTUAL" totalsRowFunction="sum" dataDxfId="48" totalsRowDxfId="20" totalsRowCellStyle="Moneda"/>
  </tableColumns>
  <tableStyleInfo name="Balance contable " showFirstColumn="0" showLastColumn="0" showRowStripes="1" showColumnStripes="0"/>
  <extLst>
    <ext xmlns:x14="http://schemas.microsoft.com/office/spreadsheetml/2009/9/main" uri="{504A1905-F514-4f6f-8877-14C23A59335A}">
      <x14:table altTextSummary="Seleccione el tipo de activo y escriba sus correspondientes descripciones y valores de los años de comparación en esta tabla. El total de activos se calcula al final de la tabla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2000000}" name="Deudas" displayName="Deudas" ref="B4:E13" totalsRowCount="1" headerRowDxfId="30" dataDxfId="47" totalsRowDxfId="25">
  <autoFilter ref="B4:E12" xr:uid="{00000000-0009-0000-0100-000015000000}">
    <filterColumn colId="0" hiddenButton="1"/>
    <filterColumn colId="1" hiddenButton="1"/>
    <filterColumn colId="2" hiddenButton="1"/>
    <filterColumn colId="3" hiddenButton="1"/>
  </autoFilter>
  <tableColumns count="4">
    <tableColumn id="5" xr3:uid="{00000000-0010-0000-0200-000005000000}" name="TIPO DE PASIVO" totalsRowLabel="PASIVO TOTAL Y PATRIMONIO NETO" dataDxfId="46" totalsRowDxfId="29" totalsRowCellStyle="Total"/>
    <tableColumn id="1" xr3:uid="{00000000-0010-0000-0200-000001000000}" name="DESCRIPCIÓN" dataDxfId="45" totalsRowDxfId="28" totalsRowCellStyle="Total"/>
    <tableColumn id="3" xr3:uid="{00000000-0010-0000-0200-000003000000}" name="AÑO ANTERIOR" totalsRowFunction="sum" dataDxfId="44" totalsRowDxfId="27" totalsRowCellStyle="Moneda"/>
    <tableColumn id="4" xr3:uid="{00000000-0010-0000-0200-000004000000}" name="AÑO ACTUAL" totalsRowFunction="sum" dataDxfId="43" totalsRowDxfId="26" totalsRowCellStyle="Moneda"/>
  </tableColumns>
  <tableStyleInfo name="Balance contable " showFirstColumn="0" showLastColumn="0" showRowStripes="1" showColumnStripes="0"/>
  <extLst>
    <ext xmlns:x14="http://schemas.microsoft.com/office/spreadsheetml/2009/9/main" uri="{504A1905-F514-4f6f-8877-14C23A59335A}">
      <x14:table altTextSummary="Seleccione el tipo de deuda y escriba sus correspondientes descripciones y valores de los años de comparación en esta tabla. El total de deudas y el capital fiscal se calculan al final de la tabla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Categorías" displayName="Categorías" ref="B4:B10" totalsRowShown="0" headerRowDxfId="31" dataDxfId="42">
  <autoFilter ref="B4:B10" xr:uid="{00000000-0009-0000-0100-000002000000}">
    <filterColumn colId="0" hiddenButton="1"/>
  </autoFilter>
  <tableColumns count="1">
    <tableColumn id="1" xr3:uid="{00000000-0010-0000-0300-000001000000}" name="CATEGORÍAS" dataDxfId="41"/>
  </tableColumns>
  <tableStyleInfo name="Balance contable " showFirstColumn="0" showLastColumn="0" showRowStripes="0" showColumnStripes="0"/>
  <extLst>
    <ext xmlns:x14="http://schemas.microsoft.com/office/spreadsheetml/2009/9/main" uri="{504A1905-F514-4f6f-8877-14C23A59335A}">
      <x14:table altTextSummary="Escriba las categorías de activos y deudas en esta tabla"/>
    </ext>
  </extLst>
</table>
</file>

<file path=xl/theme/theme1.xml><?xml version="1.0" encoding="utf-8"?>
<a:theme xmlns:a="http://schemas.openxmlformats.org/drawingml/2006/main" name="Office Theme">
  <a:themeElements>
    <a:clrScheme name="TM03934533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F7F7F7"/>
      </a:accent1>
      <a:accent2>
        <a:srgbClr val="F30067"/>
      </a:accent2>
      <a:accent3>
        <a:srgbClr val="AFC5FF"/>
      </a:accent3>
      <a:accent4>
        <a:srgbClr val="49772F"/>
      </a:accent4>
      <a:accent5>
        <a:srgbClr val="FEC100"/>
      </a:accent5>
      <a:accent6>
        <a:srgbClr val="025955"/>
      </a:accent6>
      <a:hlink>
        <a:srgbClr val="467886"/>
      </a:hlink>
      <a:folHlink>
        <a:srgbClr val="96607D"/>
      </a:folHlink>
    </a:clrScheme>
    <a:fontScheme name="Custom 3">
      <a:majorFont>
        <a:latin typeface="Franklin Gothic Medium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  <pageSetUpPr autoPageBreaks="0" fitToPage="1"/>
  </sheetPr>
  <dimension ref="A1:E14"/>
  <sheetViews>
    <sheetView showGridLines="0" tabSelected="1" workbookViewId="0">
      <selection activeCell="C3" sqref="C3"/>
    </sheetView>
  </sheetViews>
  <sheetFormatPr baseColWidth="10" defaultColWidth="9.36328125" defaultRowHeight="30" customHeight="1" x14ac:dyDescent="0.35"/>
  <cols>
    <col min="1" max="1" width="2.81640625" customWidth="1"/>
    <col min="2" max="2" width="42.6328125" customWidth="1"/>
    <col min="3" max="4" width="18.6328125" customWidth="1"/>
    <col min="5" max="5" width="2.81640625" customWidth="1"/>
  </cols>
  <sheetData>
    <row r="1" spans="1:5" ht="20.100000000000001" customHeight="1" x14ac:dyDescent="0.35"/>
    <row r="2" spans="1:5" ht="69.900000000000006" customHeight="1" x14ac:dyDescent="0.95">
      <c r="A2" s="2"/>
      <c r="B2" s="3" t="s">
        <v>0</v>
      </c>
      <c r="C2" s="2"/>
      <c r="D2" s="2"/>
      <c r="E2" s="2"/>
    </row>
    <row r="3" spans="1:5" s="19" customFormat="1" ht="30" customHeight="1" x14ac:dyDescent="0.35">
      <c r="A3" s="17"/>
      <c r="B3" s="18"/>
      <c r="C3" s="12" t="str">
        <f ca="1">"FY-"&amp;YEAR(TODAY())-1</f>
        <v>FY-2024</v>
      </c>
      <c r="D3" s="13" t="str">
        <f ca="1">"FY-"&amp;YEAR(TODAY())</f>
        <v>FY-2025</v>
      </c>
      <c r="E3" s="17"/>
    </row>
    <row r="4" spans="1:5" s="19" customFormat="1" ht="30" customHeight="1" x14ac:dyDescent="0.35">
      <c r="A4" s="17"/>
      <c r="B4" s="42" t="s">
        <v>1</v>
      </c>
      <c r="C4" s="43" t="s">
        <v>11</v>
      </c>
      <c r="D4" s="44" t="s">
        <v>12</v>
      </c>
      <c r="E4" s="17"/>
    </row>
    <row r="5" spans="1:5" s="19" customFormat="1" ht="30" customHeight="1" x14ac:dyDescent="0.35">
      <c r="A5" s="17"/>
      <c r="B5" s="20" t="s">
        <v>2</v>
      </c>
      <c r="C5" s="21">
        <f>SUMIFS(Activos[AÑO ANTERIOR],Activos[TIPO DE ACTIVO],Panel[[#This Row],[TIPO DE ACTIVO]])+SUMIFS(Deudas[AÑO ANTERIOR],Deudas[TIPO DE PASIVO],Panel[[#This Row],[TIPO DE ACTIVO]])</f>
        <v>3836</v>
      </c>
      <c r="D5" s="22">
        <f>SUMIFS(Activos[AÑO ACTUAL],Activos[TIPO DE ACTIVO],Panel[[#This Row],[TIPO DE ACTIVO]])+SUMIFS(Deudas[AÑO ACTUAL],Deudas[TIPO DE PASIVO],Panel[[#This Row],[TIPO DE ACTIVO]])</f>
        <v>3959.5</v>
      </c>
      <c r="E5" s="17"/>
    </row>
    <row r="6" spans="1:5" s="19" customFormat="1" ht="30" customHeight="1" x14ac:dyDescent="0.35">
      <c r="A6" s="17"/>
      <c r="B6" s="20" t="s">
        <v>3</v>
      </c>
      <c r="C6" s="21">
        <f>SUMIFS(Activos[AÑO ANTERIOR],Activos[TIPO DE ACTIVO],Panel[[#This Row],[TIPO DE ACTIVO]])+SUMIFS(Deudas[AÑO ANTERIOR],Deudas[TIPO DE PASIVO],Panel[[#This Row],[TIPO DE ACTIVO]])</f>
        <v>765</v>
      </c>
      <c r="D6" s="22">
        <f>SUMIFS(Activos[AÑO ACTUAL],Activos[TIPO DE ACTIVO],Panel[[#This Row],[TIPO DE ACTIVO]])+SUMIFS(Deudas[AÑO ACTUAL],Deudas[TIPO DE PASIVO],Panel[[#This Row],[TIPO DE ACTIVO]])</f>
        <v>737.4</v>
      </c>
      <c r="E6" s="17"/>
    </row>
    <row r="7" spans="1:5" s="19" customFormat="1" ht="30" customHeight="1" x14ac:dyDescent="0.35">
      <c r="A7" s="17"/>
      <c r="B7" s="20" t="s">
        <v>4</v>
      </c>
      <c r="C7" s="21">
        <f>SUMIFS(Activos[AÑO ANTERIOR],Activos[TIPO DE ACTIVO],Panel[[#This Row],[TIPO DE ACTIVO]])+SUMIFS(Deudas[AÑO ANTERIOR],Deudas[TIPO DE PASIVO],Panel[[#This Row],[TIPO DE ACTIVO]])</f>
        <v>0</v>
      </c>
      <c r="D7" s="22">
        <f>SUMIFS(Activos[AÑO ACTUAL],Activos[TIPO DE ACTIVO],Panel[[#This Row],[TIPO DE ACTIVO]])+SUMIFS(Deudas[AÑO ACTUAL],Deudas[TIPO DE PASIVO],Panel[[#This Row],[TIPO DE ACTIVO]])</f>
        <v>0</v>
      </c>
      <c r="E7" s="17"/>
    </row>
    <row r="8" spans="1:5" s="19" customFormat="1" ht="30" customHeight="1" x14ac:dyDescent="0.35">
      <c r="A8" s="17"/>
      <c r="B8" s="20" t="s">
        <v>5</v>
      </c>
      <c r="C8" s="21">
        <f>SUMIFS(Activos[AÑO ANTERIOR],Activos[TIPO DE ACTIVO],Panel[[#This Row],[TIPO DE ACTIVO]])+SUMIFS(Deudas[AÑO ANTERIOR],Deudas[TIPO DE PASIVO],Panel[[#This Row],[TIPO DE ACTIVO]])</f>
        <v>3101</v>
      </c>
      <c r="D8" s="22">
        <f>SUMIFS(Activos[AÑO ACTUAL],Activos[TIPO DE ACTIVO],Panel[[#This Row],[TIPO DE ACTIVO]])+SUMIFS(Deudas[AÑO ACTUAL],Deudas[TIPO DE PASIVO],Panel[[#This Row],[TIPO DE ACTIVO]])</f>
        <v>3265.9</v>
      </c>
      <c r="E8" s="17"/>
    </row>
    <row r="9" spans="1:5" s="19" customFormat="1" ht="30" customHeight="1" x14ac:dyDescent="0.35">
      <c r="A9" s="17"/>
      <c r="B9" s="20" t="s">
        <v>6</v>
      </c>
      <c r="C9" s="21">
        <f>SUMIFS(Activos[AÑO ANTERIOR],Activos[TIPO DE ACTIVO],Panel[[#This Row],[TIPO DE ACTIVO]])+SUMIFS(Deudas[AÑO ANTERIOR],Deudas[TIPO DE PASIVO],Panel[[#This Row],[TIPO DE ACTIVO]])</f>
        <v>203</v>
      </c>
      <c r="D9" s="22">
        <f>SUMIFS(Activos[AÑO ACTUAL],Activos[TIPO DE ACTIVO],Panel[[#This Row],[TIPO DE ACTIVO]])+SUMIFS(Deudas[AÑO ACTUAL],Deudas[TIPO DE PASIVO],Panel[[#This Row],[TIPO DE ACTIVO]])</f>
        <v>407</v>
      </c>
      <c r="E9" s="17"/>
    </row>
    <row r="10" spans="1:5" s="19" customFormat="1" ht="30" customHeight="1" x14ac:dyDescent="0.35">
      <c r="A10" s="17"/>
      <c r="B10" s="20" t="s">
        <v>7</v>
      </c>
      <c r="C10" s="21">
        <f>SUMIFS(Activos[AÑO ANTERIOR],Activos[TIPO DE ACTIVO],Panel[[#This Row],[TIPO DE ACTIVO]])+SUMIFS(Deudas[AÑO ANTERIOR],Deudas[TIPO DE PASIVO],Panel[[#This Row],[TIPO DE ACTIVO]])</f>
        <v>1297</v>
      </c>
      <c r="D10" s="22">
        <f>SUMIFS(Activos[AÑO ACTUAL],Activos[TIPO DE ACTIVO],Panel[[#This Row],[TIPO DE ACTIVO]])+SUMIFS(Deudas[AÑO ACTUAL],Deudas[TIPO DE PASIVO],Panel[[#This Row],[TIPO DE ACTIVO]])</f>
        <v>1024</v>
      </c>
      <c r="E10" s="17"/>
    </row>
    <row r="11" spans="1:5" ht="30" customHeight="1" x14ac:dyDescent="0.35">
      <c r="A11" s="2"/>
      <c r="B11" s="31" t="s">
        <v>8</v>
      </c>
      <c r="C11" s="32">
        <f>Activos[[#Totals],[AÑO ANTERIOR]]</f>
        <v>4601</v>
      </c>
      <c r="D11" s="33">
        <f>Activos[[#Totals],[AÑO ACTUAL]]</f>
        <v>4696.8999999999996</v>
      </c>
      <c r="E11" s="2"/>
    </row>
    <row r="12" spans="1:5" ht="30" customHeight="1" x14ac:dyDescent="0.35">
      <c r="A12" s="2"/>
      <c r="B12" s="31" t="s">
        <v>9</v>
      </c>
      <c r="C12" s="32">
        <f>Deudas[[#Totals],[AÑO ANTERIOR]]</f>
        <v>4601</v>
      </c>
      <c r="D12" s="33">
        <f>Deudas[[#Totals],[AÑO ACTUAL]]</f>
        <v>4696.8999999999996</v>
      </c>
      <c r="E12" s="2"/>
    </row>
    <row r="13" spans="1:5" ht="30" customHeight="1" x14ac:dyDescent="0.35">
      <c r="A13" s="2"/>
      <c r="B13" s="4" t="s">
        <v>10</v>
      </c>
      <c r="C13" s="5">
        <f>C11-C12</f>
        <v>0</v>
      </c>
      <c r="D13" s="6">
        <f>D11-D12</f>
        <v>0</v>
      </c>
      <c r="E13" s="2"/>
    </row>
    <row r="14" spans="1:5" ht="30" customHeight="1" x14ac:dyDescent="0.35">
      <c r="A14" s="2"/>
      <c r="B14" s="2"/>
      <c r="C14" s="2"/>
      <c r="D14" s="2"/>
      <c r="E14" s="2"/>
    </row>
  </sheetData>
  <sheetProtection insertColumns="0" insertRows="0" deleteColumns="0" deleteRows="0" selectLockedCells="1"/>
  <conditionalFormatting sqref="C12">
    <cfRule type="expression" dxfId="11" priority="1">
      <formula>$C$12&gt;$C$11</formula>
    </cfRule>
    <cfRule type="expression" dxfId="10" priority="2">
      <formula>$C$12&lt;$C$11</formula>
    </cfRule>
    <cfRule type="expression" dxfId="9" priority="3">
      <formula>$C$12=$C$11</formula>
    </cfRule>
  </conditionalFormatting>
  <conditionalFormatting sqref="D12">
    <cfRule type="expression" dxfId="8" priority="5">
      <formula>$D$12&gt;$D$11</formula>
    </cfRule>
    <cfRule type="expression" dxfId="7" priority="6">
      <formula>$D$12&lt;$D$11</formula>
    </cfRule>
    <cfRule type="expression" dxfId="6" priority="7">
      <formula>$D$12=$D$11</formula>
    </cfRule>
  </conditionalFormatting>
  <dataValidations count="10">
    <dataValidation allowBlank="1" showInputMessage="1" showErrorMessage="1" prompt="Cree un balance de situación en este libro. Escriba los activos y las deudas en cada hoja de cálculo. El total de activos, el total de deudas y el saldo se calculan automáticamente en esta hoja de cálculo" sqref="A1" xr:uid="{00000000-0002-0000-0000-000000000000}"/>
    <dataValidation allowBlank="1" showInputMessage="1" showErrorMessage="1" prompt="El total de activos se calcula automáticamente en las celdas de la derecha" sqref="B11" xr:uid="{00000000-0002-0000-0000-000001000000}"/>
    <dataValidation allowBlank="1" showInputMessage="1" showErrorMessage="1" prompt="El total de deudas y el capital fiscal se calculan automáticamente en las celdas de la derecha. La marca se vuelve de color verde para indicar cero o saldo positivo y de color rojo para indicar saldo negativo" sqref="B12" xr:uid="{00000000-0002-0000-0000-000002000000}"/>
    <dataValidation allowBlank="1" showInputMessage="1" showErrorMessage="1" prompt="El saldo se calcula automáticamente en las celdas de la derecha" sqref="B13" xr:uid="{00000000-0002-0000-0000-000003000000}"/>
    <dataValidation allowBlank="1" showInputMessage="1" showErrorMessage="1" prompt="El título de la hoja de cálculo se encuentra en esta celda" sqref="B2" xr:uid="{00000000-0002-0000-0000-000004000000}"/>
    <dataValidation type="list" errorStyle="warning" allowBlank="1" showInputMessage="1" showErrorMessage="1" error="Seleccione una entrada de la lista. Seleccione CANCELAR y, después, presione ALT+FLECHA ABAJO para abrir la lista desplegable. Presione ENTRAR para realizar la selección." sqref="B5:B10" xr:uid="{00000000-0002-0000-0000-000006000000}">
      <formula1>INDIRECT("Categorías[Categorías]")</formula1>
    </dataValidation>
    <dataValidation allowBlank="1" showInputMessage="1" showErrorMessage="1" prompt="Seleccione el tipo de activos en esta columna. Los valores de comparación del año se actualizarán automáticamente. Presione ALT+FLECHA ABAJO para abrir la lista desplegable y luego ENTRAR para realizar la selección" sqref="B4" xr:uid="{00000000-0002-0000-0000-000007000000}"/>
    <dataValidation allowBlank="1" showInputMessage="1" showErrorMessage="1" prompt="Los valores del año que aparece encima de las hojas de cálculo Activos y Deudas se actualizan automáticamente en esta columna, bajo este encabezado" sqref="C4:D4" xr:uid="{00000000-0002-0000-0000-00000A000000}"/>
    <dataValidation allowBlank="1" showInputMessage="1" showErrorMessage="1" prompt="Escriba el año 1 de comparación en esta celda" sqref="C3" xr:uid="{00000000-0002-0000-0000-000008000000}"/>
    <dataValidation allowBlank="1" showInputMessage="1" showErrorMessage="1" prompt="Escriba el año 2 de comparación en esta celda" sqref="D3" xr:uid="{00000000-0002-0000-0000-000005000000}"/>
  </dataValidations>
  <printOptions horizontalCentered="1"/>
  <pageMargins left="0.7" right="0.7" top="0.75" bottom="0.75" header="0.3" footer="0.3"/>
  <pageSetup paperSize="9" fitToHeight="0" orientation="portrait" r:id="rId1"/>
  <headerFooter differentFirst="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8D9B3AA8-DCF6-4863-A69D-B2F924CA29BF}">
            <x14:iconSet iconSet="3Flags" custom="1">
              <x14:cfvo type="percent">
                <xm:f>0</xm:f>
              </x14:cfvo>
              <x14:cfvo type="num">
                <xm:f>$C$11</xm:f>
              </x14:cfvo>
              <x14:cfvo type="num" gte="0">
                <xm:f>$C$11</xm:f>
              </x14:cfvo>
              <x14:cfIcon iconSet="3Flags" iconId="0"/>
              <x14:cfIcon iconSet="3Flags" iconId="2"/>
              <x14:cfIcon iconSet="3Flags" iconId="0"/>
            </x14:iconSet>
          </x14:cfRule>
          <xm:sqref>C12</xm:sqref>
        </x14:conditionalFormatting>
        <x14:conditionalFormatting xmlns:xm="http://schemas.microsoft.com/office/excel/2006/main">
          <x14:cfRule type="iconSet" priority="8" id="{8D06BAAF-B4EA-4578-884F-B45E0887D75A}">
            <x14:iconSet iconSet="3Flags" custom="1">
              <x14:cfvo type="percent">
                <xm:f>0</xm:f>
              </x14:cfvo>
              <x14:cfvo type="num">
                <xm:f>$D$11</xm:f>
              </x14:cfvo>
              <x14:cfvo type="num" gte="0">
                <xm:f>$D$11</xm:f>
              </x14:cfvo>
              <x14:cfIcon iconSet="3Flags" iconId="0"/>
              <x14:cfIcon iconSet="3Flags" iconId="2"/>
              <x14:cfIcon iconSet="3Flags" iconId="0"/>
            </x14:iconSet>
          </x14:cfRule>
          <xm:sqref>D12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3"/>
    <pageSetUpPr autoPageBreaks="0" fitToPage="1"/>
  </sheetPr>
  <dimension ref="A1:F16"/>
  <sheetViews>
    <sheetView showGridLines="0" workbookViewId="0">
      <selection activeCell="B15" sqref="B15:E15"/>
    </sheetView>
  </sheetViews>
  <sheetFormatPr baseColWidth="10" defaultColWidth="9.36328125" defaultRowHeight="30" customHeight="1" x14ac:dyDescent="0.35"/>
  <cols>
    <col min="1" max="1" width="2.81640625" customWidth="1"/>
    <col min="2" max="2" width="26.6328125" customWidth="1"/>
    <col min="3" max="3" width="41.36328125" customWidth="1"/>
    <col min="4" max="5" width="18.6328125" customWidth="1"/>
    <col min="6" max="6" width="2.81640625" customWidth="1"/>
  </cols>
  <sheetData>
    <row r="1" spans="1:6" ht="20.100000000000001" customHeight="1" x14ac:dyDescent="0.35"/>
    <row r="2" spans="1:6" s="9" customFormat="1" ht="69.900000000000006" customHeight="1" x14ac:dyDescent="0.95">
      <c r="A2" s="7"/>
      <c r="B2" s="11" t="s">
        <v>30</v>
      </c>
      <c r="C2" s="8"/>
      <c r="D2" s="8"/>
      <c r="E2" s="8"/>
      <c r="F2" s="7"/>
    </row>
    <row r="3" spans="1:6" s="9" customFormat="1" ht="30" customHeight="1" x14ac:dyDescent="0.35">
      <c r="A3" s="7"/>
      <c r="B3" s="10"/>
      <c r="C3" s="10"/>
      <c r="D3" s="12" t="str">
        <f ca="1">EJERCICIO</f>
        <v>FY-2024</v>
      </c>
      <c r="E3" s="13" t="str">
        <f ca="1">EJERCICIO_2</f>
        <v>FY-2025</v>
      </c>
      <c r="F3" s="7"/>
    </row>
    <row r="4" spans="1:6" s="9" customFormat="1" ht="30" customHeight="1" x14ac:dyDescent="0.35">
      <c r="A4" s="7"/>
      <c r="B4" s="34" t="s">
        <v>1</v>
      </c>
      <c r="C4" s="34" t="s">
        <v>13</v>
      </c>
      <c r="D4" s="36" t="s">
        <v>11</v>
      </c>
      <c r="E4" s="37" t="s">
        <v>12</v>
      </c>
      <c r="F4" s="7"/>
    </row>
    <row r="5" spans="1:6" s="9" customFormat="1" ht="30" customHeight="1" x14ac:dyDescent="0.35">
      <c r="A5" s="7"/>
      <c r="B5" s="20" t="s">
        <v>2</v>
      </c>
      <c r="C5" s="20" t="s">
        <v>14</v>
      </c>
      <c r="D5" s="24">
        <v>180</v>
      </c>
      <c r="E5" s="25">
        <v>422.5</v>
      </c>
      <c r="F5" s="7"/>
    </row>
    <row r="6" spans="1:6" s="9" customFormat="1" ht="30" customHeight="1" x14ac:dyDescent="0.35">
      <c r="A6" s="7"/>
      <c r="B6" s="20" t="s">
        <v>2</v>
      </c>
      <c r="C6" s="20" t="s">
        <v>15</v>
      </c>
      <c r="D6" s="24">
        <v>4</v>
      </c>
      <c r="E6" s="25">
        <v>29</v>
      </c>
      <c r="F6" s="7"/>
    </row>
    <row r="7" spans="1:6" s="9" customFormat="1" ht="30" customHeight="1" x14ac:dyDescent="0.35">
      <c r="A7" s="7"/>
      <c r="B7" s="20" t="s">
        <v>2</v>
      </c>
      <c r="C7" s="20" t="s">
        <v>16</v>
      </c>
      <c r="D7" s="24">
        <v>875</v>
      </c>
      <c r="E7" s="25">
        <v>1087</v>
      </c>
      <c r="F7" s="7"/>
    </row>
    <row r="8" spans="1:6" s="9" customFormat="1" ht="30" customHeight="1" x14ac:dyDescent="0.35">
      <c r="A8" s="7"/>
      <c r="B8" s="20" t="s">
        <v>2</v>
      </c>
      <c r="C8" s="20" t="s">
        <v>17</v>
      </c>
      <c r="D8" s="24">
        <f>136+2641</f>
        <v>2777</v>
      </c>
      <c r="E8" s="25">
        <f>2240+181</f>
        <v>2421</v>
      </c>
      <c r="F8" s="7"/>
    </row>
    <row r="9" spans="1:6" s="9" customFormat="1" ht="30" customHeight="1" x14ac:dyDescent="0.35">
      <c r="A9" s="7"/>
      <c r="B9" s="20" t="s">
        <v>2</v>
      </c>
      <c r="C9" s="20" t="s">
        <v>18</v>
      </c>
      <c r="D9" s="24"/>
      <c r="E9" s="25"/>
      <c r="F9" s="7"/>
    </row>
    <row r="10" spans="1:6" s="9" customFormat="1" ht="30" customHeight="1" x14ac:dyDescent="0.35">
      <c r="A10" s="7"/>
      <c r="B10" s="20" t="s">
        <v>3</v>
      </c>
      <c r="C10" s="20" t="s">
        <v>19</v>
      </c>
      <c r="D10" s="24">
        <f>47+689</f>
        <v>736</v>
      </c>
      <c r="E10" s="25">
        <f>55.4+653</f>
        <v>708.4</v>
      </c>
      <c r="F10" s="7"/>
    </row>
    <row r="11" spans="1:6" s="9" customFormat="1" ht="30" customHeight="1" x14ac:dyDescent="0.35">
      <c r="A11" s="7"/>
      <c r="B11" s="20" t="s">
        <v>3</v>
      </c>
      <c r="C11" s="20" t="s">
        <v>20</v>
      </c>
      <c r="D11" s="24"/>
      <c r="E11" s="25"/>
      <c r="F11" s="7"/>
    </row>
    <row r="12" spans="1:6" ht="30" customHeight="1" x14ac:dyDescent="0.35">
      <c r="A12" s="2"/>
      <c r="B12" s="20" t="s">
        <v>3</v>
      </c>
      <c r="C12" s="20" t="s">
        <v>21</v>
      </c>
      <c r="D12" s="24">
        <v>29</v>
      </c>
      <c r="E12" s="25">
        <v>29</v>
      </c>
      <c r="F12" s="2"/>
    </row>
    <row r="13" spans="1:6" s="9" customFormat="1" ht="30" customHeight="1" x14ac:dyDescent="0.35">
      <c r="A13" s="7"/>
      <c r="B13" s="20" t="s">
        <v>3</v>
      </c>
      <c r="C13" s="20" t="s">
        <v>22</v>
      </c>
      <c r="D13" s="24"/>
      <c r="E13" s="25"/>
      <c r="F13" s="7"/>
    </row>
    <row r="14" spans="1:6" s="9" customFormat="1" ht="30" customHeight="1" x14ac:dyDescent="0.35">
      <c r="A14" s="7"/>
      <c r="B14" s="20" t="s">
        <v>4</v>
      </c>
      <c r="C14" s="20" t="s">
        <v>23</v>
      </c>
      <c r="D14" s="24"/>
      <c r="E14" s="25"/>
      <c r="F14" s="7"/>
    </row>
    <row r="15" spans="1:6" ht="30" customHeight="1" x14ac:dyDescent="0.35">
      <c r="A15" s="2"/>
      <c r="B15" s="39" t="s">
        <v>8</v>
      </c>
      <c r="C15" s="39"/>
      <c r="D15" s="40">
        <f>SUBTOTAL(109,Activos[AÑO ANTERIOR])</f>
        <v>4601</v>
      </c>
      <c r="E15" s="41">
        <f>SUBTOTAL(109,Activos[AÑO ACTUAL])</f>
        <v>4696.8999999999996</v>
      </c>
      <c r="F15" s="2"/>
    </row>
    <row r="16" spans="1:6" ht="30" customHeight="1" x14ac:dyDescent="0.35">
      <c r="A16" s="2"/>
      <c r="B16" s="2"/>
      <c r="C16" s="2"/>
      <c r="D16" s="2"/>
      <c r="E16" s="2"/>
      <c r="F16" s="2"/>
    </row>
  </sheetData>
  <sheetProtection insertColumns="0" insertRows="0" deleteColumns="0" deleteRows="0" selectLockedCells="1"/>
  <dataValidations count="8">
    <dataValidation allowBlank="1" showInputMessage="1" showErrorMessage="1" prompt="Cree una lista de activos comparando ejercicios en esta hoja de cálculo. El total de activos se calcula automáticamente al final de la tabla Activos" sqref="A1" xr:uid="{00000000-0002-0000-0100-000000000000}"/>
    <dataValidation allowBlank="1" showInputMessage="1" showErrorMessage="1" prompt="El título de esta hoja de cálculo se encuentra en esta celda" sqref="B2" xr:uid="{00000000-0002-0000-0100-000001000000}"/>
    <dataValidation allowBlank="1" showInputMessage="1" showErrorMessage="1" prompt="Escriba la descripción en esta columna, bajo este encabezado" sqref="C4" xr:uid="{00000000-0002-0000-0100-000002000000}"/>
    <dataValidation allowBlank="1" showInputMessage="1" showErrorMessage="1" prompt="Seleccione el tipo de activo en esta columna, bajo este encabezado. Presione ALT+FLECHA ABAJO para abrir la lista desplegable y, después, ENTRAR para realizar la selección. Use filtros de encabezado para buscar entradas concretas" sqref="B4" xr:uid="{00000000-0002-0000-0100-000003000000}"/>
    <dataValidation allowBlank="1" showInputMessage="1" showErrorMessage="1" prompt="Escriba las cantidades de Activos del año que aparece encima en la columna bajo este encabezado" sqref="D4:E4" xr:uid="{00000000-0002-0000-0100-000004000000}"/>
    <dataValidation type="list" errorStyle="warning" allowBlank="1" showInputMessage="1" showErrorMessage="1" error="Seleccione una entrada de la lista. Seleccione CANCELAR y, después, presione ALT+FLECHA ABAJO para abrir la lista desplegable. Presione ENTRAR para realizar la selección" sqref="B5:B14" xr:uid="{00000000-0002-0000-0100-000005000000}">
      <formula1>INDIRECT("Categorías[Categorías]")</formula1>
    </dataValidation>
    <dataValidation allowBlank="1" showInputMessage="1" showErrorMessage="1" prompt="El año 2 de comparación se actualiza automáticamente en esta celda." sqref="E3" xr:uid="{00000000-0002-0000-0100-000008000000}"/>
    <dataValidation allowBlank="1" showInputMessage="1" showErrorMessage="1" prompt="El año 1 de comparación se actualiza automáticamente en esta celda" sqref="D3" xr:uid="{00000000-0002-0000-0100-000009000000}"/>
  </dataValidations>
  <printOptions horizontalCentered="1"/>
  <pageMargins left="0.7" right="0.7" top="0.75" bottom="0.75" header="0.3" footer="0.3"/>
  <pageSetup paperSize="9" fitToHeight="0" orientation="portrait" r:id="rId1"/>
  <headerFooter differentFirst="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/>
    <pageSetUpPr autoPageBreaks="0" fitToPage="1"/>
  </sheetPr>
  <dimension ref="A1:F14"/>
  <sheetViews>
    <sheetView showGridLines="0" workbookViewId="0">
      <selection activeCell="B13" sqref="B13:E13"/>
    </sheetView>
  </sheetViews>
  <sheetFormatPr baseColWidth="10" defaultColWidth="9.36328125" defaultRowHeight="30" customHeight="1" x14ac:dyDescent="0.35"/>
  <cols>
    <col min="1" max="1" width="2.81640625" customWidth="1"/>
    <col min="2" max="2" width="26.6328125" customWidth="1"/>
    <col min="3" max="3" width="41.36328125" customWidth="1"/>
    <col min="4" max="5" width="18.6328125" style="14" customWidth="1"/>
    <col min="6" max="6" width="2.81640625" customWidth="1"/>
  </cols>
  <sheetData>
    <row r="1" spans="1:6" ht="20.100000000000001" customHeight="1" x14ac:dyDescent="0.35"/>
    <row r="2" spans="1:6" s="9" customFormat="1" ht="69.900000000000006" customHeight="1" x14ac:dyDescent="0.95">
      <c r="A2" s="7"/>
      <c r="B2" s="11" t="s">
        <v>31</v>
      </c>
      <c r="C2" s="8"/>
      <c r="D2" s="15"/>
      <c r="E2" s="15"/>
      <c r="F2" s="7"/>
    </row>
    <row r="3" spans="1:6" s="9" customFormat="1" ht="30" customHeight="1" x14ac:dyDescent="0.35">
      <c r="A3" s="7"/>
      <c r="B3" s="1"/>
      <c r="C3" s="1"/>
      <c r="D3" s="12" t="str">
        <f ca="1">EJERCICIO</f>
        <v>FY-2024</v>
      </c>
      <c r="E3" s="13" t="str">
        <f ca="1">EJERCICIO_2</f>
        <v>FY-2025</v>
      </c>
      <c r="F3" s="7"/>
    </row>
    <row r="4" spans="1:6" s="9" customFormat="1" ht="30" customHeight="1" x14ac:dyDescent="0.35">
      <c r="A4" s="7"/>
      <c r="B4" s="34" t="s">
        <v>24</v>
      </c>
      <c r="C4" s="35" t="s">
        <v>13</v>
      </c>
      <c r="D4" s="36" t="s">
        <v>11</v>
      </c>
      <c r="E4" s="37" t="s">
        <v>12</v>
      </c>
      <c r="F4" s="7"/>
    </row>
    <row r="5" spans="1:6" s="9" customFormat="1" ht="30" customHeight="1" x14ac:dyDescent="0.35">
      <c r="A5" s="7"/>
      <c r="B5" s="20" t="s">
        <v>5</v>
      </c>
      <c r="C5" s="19" t="s">
        <v>45</v>
      </c>
      <c r="D5" s="24">
        <v>1409</v>
      </c>
      <c r="E5" s="25">
        <v>1424</v>
      </c>
      <c r="F5" s="7"/>
    </row>
    <row r="6" spans="1:6" s="9" customFormat="1" ht="30" customHeight="1" x14ac:dyDescent="0.35">
      <c r="A6" s="7"/>
      <c r="B6" s="20" t="s">
        <v>5</v>
      </c>
      <c r="C6" s="19" t="s">
        <v>44</v>
      </c>
      <c r="D6" s="24">
        <v>1179</v>
      </c>
      <c r="E6" s="25">
        <v>1288</v>
      </c>
      <c r="F6" s="7"/>
    </row>
    <row r="7" spans="1:6" s="9" customFormat="1" ht="30" customHeight="1" x14ac:dyDescent="0.35">
      <c r="A7" s="7"/>
      <c r="B7" s="20" t="s">
        <v>5</v>
      </c>
      <c r="C7" s="19" t="s">
        <v>25</v>
      </c>
      <c r="D7" s="24"/>
      <c r="E7" s="25"/>
      <c r="F7" s="7"/>
    </row>
    <row r="8" spans="1:6" s="9" customFormat="1" ht="30" customHeight="1" x14ac:dyDescent="0.35">
      <c r="A8" s="7"/>
      <c r="B8" s="20" t="s">
        <v>5</v>
      </c>
      <c r="C8" s="19" t="s">
        <v>47</v>
      </c>
      <c r="D8" s="24">
        <v>74</v>
      </c>
      <c r="E8" s="25">
        <v>95.5</v>
      </c>
      <c r="F8" s="7"/>
    </row>
    <row r="9" spans="1:6" s="9" customFormat="1" ht="30" customHeight="1" x14ac:dyDescent="0.35">
      <c r="A9" s="7"/>
      <c r="B9" s="20" t="s">
        <v>5</v>
      </c>
      <c r="C9" s="19" t="s">
        <v>46</v>
      </c>
      <c r="D9" s="24">
        <f>92+347</f>
        <v>439</v>
      </c>
      <c r="E9" s="25">
        <f>366+92.4</f>
        <v>458.4</v>
      </c>
      <c r="F9" s="7"/>
    </row>
    <row r="10" spans="1:6" s="9" customFormat="1" ht="30" customHeight="1" x14ac:dyDescent="0.35">
      <c r="A10" s="7"/>
      <c r="B10" s="20" t="s">
        <v>6</v>
      </c>
      <c r="C10" s="19" t="s">
        <v>26</v>
      </c>
      <c r="D10" s="24">
        <v>203</v>
      </c>
      <c r="E10" s="25">
        <v>407</v>
      </c>
      <c r="F10" s="7"/>
    </row>
    <row r="11" spans="1:6" s="9" customFormat="1" ht="30" customHeight="1" x14ac:dyDescent="0.35">
      <c r="A11" s="7"/>
      <c r="B11" s="20" t="s">
        <v>7</v>
      </c>
      <c r="C11" s="19" t="s">
        <v>27</v>
      </c>
      <c r="D11" s="24">
        <v>122</v>
      </c>
      <c r="E11" s="25">
        <v>122</v>
      </c>
      <c r="F11" s="7"/>
    </row>
    <row r="12" spans="1:6" ht="30" customHeight="1" x14ac:dyDescent="0.35">
      <c r="A12" s="2"/>
      <c r="B12" s="20" t="s">
        <v>7</v>
      </c>
      <c r="C12" s="19" t="s">
        <v>28</v>
      </c>
      <c r="D12" s="24">
        <f>902+194+79</f>
        <v>1175</v>
      </c>
      <c r="E12" s="25">
        <f>867+35</f>
        <v>902</v>
      </c>
      <c r="F12" s="2"/>
    </row>
    <row r="13" spans="1:6" s="9" customFormat="1" ht="30" customHeight="1" x14ac:dyDescent="0.35">
      <c r="A13" s="7"/>
      <c r="B13" s="38" t="s">
        <v>9</v>
      </c>
      <c r="C13" s="39"/>
      <c r="D13" s="40">
        <f>SUBTOTAL(109,Deudas[AÑO ANTERIOR])</f>
        <v>4601</v>
      </c>
      <c r="E13" s="41">
        <f>SUBTOTAL(109,Deudas[AÑO ACTUAL])</f>
        <v>4696.8999999999996</v>
      </c>
      <c r="F13" s="7"/>
    </row>
    <row r="14" spans="1:6" ht="30" customHeight="1" x14ac:dyDescent="0.35">
      <c r="A14" s="2"/>
      <c r="B14" s="2"/>
      <c r="C14" s="2"/>
      <c r="D14" s="16"/>
      <c r="E14" s="16"/>
      <c r="F14" s="2"/>
    </row>
  </sheetData>
  <sheetProtection insertColumns="0" insertRows="0" deleteColumns="0" deleteRows="0" selectLockedCells="1"/>
  <dataValidations count="8">
    <dataValidation allowBlank="1" showInputMessage="1" showErrorMessage="1" prompt="Cree una lista de deudas comparando ejercicios en esta hoja de cálculo. El total de deudas y el capital fiscal se calculan automáticamente al final de la tabla Deudas" sqref="A1" xr:uid="{00000000-0002-0000-0200-000000000000}"/>
    <dataValidation allowBlank="1" showInputMessage="1" showErrorMessage="1" prompt="El título de esta hoja de cálculo se encuentra en esta celda" sqref="B2" xr:uid="{00000000-0002-0000-0200-000001000000}"/>
    <dataValidation allowBlank="1" showInputMessage="1" showErrorMessage="1" prompt="Escriba la descripción en esta columna, bajo este encabezado" sqref="C4" xr:uid="{00000000-0002-0000-0200-000002000000}"/>
    <dataValidation allowBlank="1" showInputMessage="1" showErrorMessage="1" prompt="Seleccione el tipo de deuda en esta columna, bajo este encabezado. Presione ALT+FLECHA ABAJO para abrir la lista desplegable y, después, ENTRAR para realizar la selección. Use filtros de encabezado para buscar entradas concretas" sqref="B4" xr:uid="{00000000-0002-0000-0200-000003000000}"/>
    <dataValidation type="list" errorStyle="warning" allowBlank="1" showInputMessage="1" showErrorMessage="1" error="Seleccione una entrada de la lista. Seleccione CANCELAR y, después, presione ALT+FLECHA ABAJO para abrir la lista desplegable. Presione ENTRAR para realizar la selección" sqref="B5:B12" xr:uid="{00000000-0002-0000-0200-000004000000}">
      <formula1>INDIRECT("Categorías[Categorías]")</formula1>
    </dataValidation>
    <dataValidation allowBlank="1" showInputMessage="1" showErrorMessage="1" prompt="El año 2 de comparación se actualiza automáticamente en esta celda." sqref="E3" xr:uid="{00000000-0002-0000-0200-000006000000}"/>
    <dataValidation allowBlank="1" showInputMessage="1" showErrorMessage="1" prompt="El año 1 de comparación se actualiza automáticamente en esta celda." sqref="D3" xr:uid="{00000000-0002-0000-0200-000007000000}"/>
    <dataValidation allowBlank="1" showInputMessage="1" showErrorMessage="1" prompt="Escriba las cantidades de Deudas del año anterior en esta columna, bajo este encabezado" sqref="D4:E4" xr:uid="{00000000-0002-0000-0200-000008000000}"/>
  </dataValidations>
  <printOptions horizontalCentered="1"/>
  <pageMargins left="0.7" right="0.7" top="0.75" bottom="0.75" header="0.3" footer="0.3"/>
  <pageSetup paperSize="9" fitToHeight="0" orientation="portrait" r:id="rId1"/>
  <headerFooter differentFirst="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/>
    <pageSetUpPr autoPageBreaks="0" fitToPage="1"/>
  </sheetPr>
  <dimension ref="A1:C11"/>
  <sheetViews>
    <sheetView showGridLines="0" workbookViewId="0">
      <selection activeCell="B4" sqref="B4"/>
    </sheetView>
  </sheetViews>
  <sheetFormatPr baseColWidth="10" defaultColWidth="9.36328125" defaultRowHeight="30" customHeight="1" x14ac:dyDescent="0.35"/>
  <cols>
    <col min="1" max="1" width="2.81640625" customWidth="1"/>
    <col min="2" max="2" width="36.6328125" customWidth="1"/>
    <col min="3" max="3" width="2.81640625" customWidth="1"/>
  </cols>
  <sheetData>
    <row r="1" spans="1:3" ht="20.100000000000001" customHeight="1" x14ac:dyDescent="0.35"/>
    <row r="2" spans="1:3" s="9" customFormat="1" ht="69.900000000000006" customHeight="1" x14ac:dyDescent="0.95">
      <c r="A2" s="7"/>
      <c r="B2" s="11" t="s">
        <v>29</v>
      </c>
      <c r="C2" s="7"/>
    </row>
    <row r="3" spans="1:3" s="9" customFormat="1" ht="30" customHeight="1" x14ac:dyDescent="0.35">
      <c r="A3" s="7"/>
      <c r="B3" s="7"/>
      <c r="C3" s="7"/>
    </row>
    <row r="4" spans="1:3" s="9" customFormat="1" ht="30" customHeight="1" x14ac:dyDescent="0.35">
      <c r="A4" s="7"/>
      <c r="B4" s="34" t="s">
        <v>29</v>
      </c>
      <c r="C4" s="7"/>
    </row>
    <row r="5" spans="1:3" s="9" customFormat="1" ht="30" customHeight="1" x14ac:dyDescent="0.35">
      <c r="A5" s="7"/>
      <c r="B5" s="20" t="s">
        <v>2</v>
      </c>
      <c r="C5" s="7"/>
    </row>
    <row r="6" spans="1:3" s="9" customFormat="1" ht="30" customHeight="1" x14ac:dyDescent="0.35">
      <c r="A6" s="7"/>
      <c r="B6" s="20" t="s">
        <v>3</v>
      </c>
      <c r="C6" s="7"/>
    </row>
    <row r="7" spans="1:3" s="9" customFormat="1" ht="30" customHeight="1" x14ac:dyDescent="0.35">
      <c r="A7" s="7"/>
      <c r="B7" s="20" t="s">
        <v>4</v>
      </c>
      <c r="C7" s="7"/>
    </row>
    <row r="8" spans="1:3" s="9" customFormat="1" ht="30" customHeight="1" x14ac:dyDescent="0.35">
      <c r="A8" s="7"/>
      <c r="B8" s="20" t="s">
        <v>5</v>
      </c>
      <c r="C8" s="7"/>
    </row>
    <row r="9" spans="1:3" s="9" customFormat="1" ht="30" customHeight="1" x14ac:dyDescent="0.35">
      <c r="A9" s="7"/>
      <c r="B9" s="20" t="s">
        <v>6</v>
      </c>
      <c r="C9" s="7"/>
    </row>
    <row r="10" spans="1:3" s="9" customFormat="1" ht="30" customHeight="1" x14ac:dyDescent="0.35">
      <c r="A10" s="7"/>
      <c r="B10" s="20" t="s">
        <v>7</v>
      </c>
      <c r="C10" s="7"/>
    </row>
    <row r="11" spans="1:3" ht="30" customHeight="1" x14ac:dyDescent="0.35">
      <c r="A11" s="2"/>
      <c r="B11" s="2"/>
      <c r="C11" s="2"/>
    </row>
  </sheetData>
  <sheetProtection insertColumns="0" insertRows="0" deleteColumns="0" deleteRows="0" selectLockedCells="1"/>
  <dataValidations count="3">
    <dataValidation allowBlank="1" showInputMessage="1" showErrorMessage="1" prompt="Cree una lista de categorías para Activos y Deudas en esta hoja de cálculo. Estos valores se usan para crear un panel para generar las hojas de cálculo Activos y Deudas" sqref="A1" xr:uid="{00000000-0002-0000-0300-000000000000}"/>
    <dataValidation allowBlank="1" showInputMessage="1" showErrorMessage="1" prompt="El título de esta hoja de cálculo se encuentra en esta celda" sqref="B2" xr:uid="{00000000-0002-0000-0300-000001000000}"/>
    <dataValidation allowBlank="1" showInputMessage="1" showErrorMessage="1" prompt="Escriba las categorías en esta columna, bajo este encabezado" sqref="B4" xr:uid="{00000000-0002-0000-0300-000002000000}"/>
  </dataValidations>
  <printOptions horizontalCentered="1"/>
  <pageMargins left="0.7" right="0.7" top="0.75" bottom="0.75" header="0.3" footer="0.3"/>
  <pageSetup paperSize="9" fitToHeight="0" orientation="portrait" r:id="rId1"/>
  <headerFooter differentFirst="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2DB21-8742-4BE5-B098-CC251E96DFDB}">
  <sheetPr>
    <tabColor theme="3"/>
  </sheetPr>
  <dimension ref="A1:F14"/>
  <sheetViews>
    <sheetView workbookViewId="0">
      <selection activeCell="C16" sqref="C16"/>
    </sheetView>
  </sheetViews>
  <sheetFormatPr baseColWidth="10" defaultColWidth="9.36328125" defaultRowHeight="30" customHeight="1" x14ac:dyDescent="0.35"/>
  <cols>
    <col min="1" max="1" width="2.81640625" customWidth="1"/>
    <col min="2" max="2" width="42.6328125" customWidth="1"/>
    <col min="3" max="4" width="18.6328125" customWidth="1"/>
    <col min="5" max="5" width="2.81640625" customWidth="1"/>
    <col min="6" max="6" width="18.6328125" customWidth="1"/>
  </cols>
  <sheetData>
    <row r="1" spans="1:6" ht="20.100000000000001" customHeight="1" x14ac:dyDescent="0.35"/>
    <row r="2" spans="1:6" ht="69.900000000000006" customHeight="1" x14ac:dyDescent="0.95">
      <c r="A2" s="2"/>
      <c r="B2" s="3"/>
      <c r="C2" s="2"/>
      <c r="D2" s="2"/>
      <c r="E2" s="2"/>
      <c r="F2" s="2"/>
    </row>
    <row r="3" spans="1:6" s="19" customFormat="1" ht="30" customHeight="1" x14ac:dyDescent="0.35">
      <c r="A3" s="17"/>
      <c r="B3" s="18"/>
      <c r="C3" s="12" t="str">
        <f ca="1">"FY-"&amp;YEAR(TODAY())-1</f>
        <v>FY-2024</v>
      </c>
      <c r="D3" s="13" t="str">
        <f ca="1">"FY-"&amp;YEAR(TODAY())</f>
        <v>FY-2025</v>
      </c>
      <c r="E3" s="17"/>
      <c r="F3" s="13"/>
    </row>
    <row r="4" spans="1:6" s="19" customFormat="1" ht="30" customHeight="1" x14ac:dyDescent="0.35">
      <c r="A4" s="17"/>
      <c r="B4" s="23"/>
      <c r="C4" s="29" t="s">
        <v>11</v>
      </c>
      <c r="D4" s="30" t="s">
        <v>12</v>
      </c>
      <c r="E4" s="17"/>
      <c r="F4" s="30" t="s">
        <v>43</v>
      </c>
    </row>
    <row r="5" spans="1:6" s="19" customFormat="1" ht="30" customHeight="1" x14ac:dyDescent="0.35">
      <c r="A5" s="17"/>
      <c r="B5" s="20" t="s">
        <v>33</v>
      </c>
      <c r="C5" s="27">
        <f>+(Resumen!C8+Resumen!C9)/Resumen!C12</f>
        <v>0.71810475983481847</v>
      </c>
      <c r="D5" s="27">
        <f>+(Resumen!D8+Resumen!D9)/Resumen!D12</f>
        <v>0.78198386169601231</v>
      </c>
      <c r="E5" s="17"/>
      <c r="F5" s="26" t="s">
        <v>41</v>
      </c>
    </row>
    <row r="6" spans="1:6" s="19" customFormat="1" ht="30" customHeight="1" x14ac:dyDescent="0.35">
      <c r="A6" s="17"/>
      <c r="B6" s="20" t="s">
        <v>34</v>
      </c>
      <c r="C6" s="27">
        <f>+Resumen!C8/(Resumen!C8+Resumen!C9)</f>
        <v>0.93855932203389836</v>
      </c>
      <c r="D6" s="27">
        <f>+Resumen!D8/(Resumen!D8+Resumen!D9)</f>
        <v>0.88918837975441745</v>
      </c>
      <c r="E6" s="17"/>
      <c r="F6" s="26" t="s">
        <v>42</v>
      </c>
    </row>
    <row r="7" spans="1:6" s="19" customFormat="1" ht="30" customHeight="1" x14ac:dyDescent="0.35">
      <c r="A7" s="17"/>
      <c r="B7" s="20" t="s">
        <v>35</v>
      </c>
      <c r="C7" s="27">
        <f>+Resumen!C5/Resumen!C8</f>
        <v>1.2370203160270881</v>
      </c>
      <c r="D7" s="27">
        <f>+Resumen!D5/Resumen!D8</f>
        <v>1.2123763740469702</v>
      </c>
      <c r="E7" s="17"/>
      <c r="F7" s="26" t="s">
        <v>37</v>
      </c>
    </row>
    <row r="8" spans="1:6" s="19" customFormat="1" ht="30" customHeight="1" x14ac:dyDescent="0.35">
      <c r="A8" s="17"/>
      <c r="B8" s="20" t="s">
        <v>32</v>
      </c>
      <c r="C8" s="28">
        <f>+Activos!D5/Panel[[#This Row],[AÑO ANTERIOR]]</f>
        <v>5.8045791680103195E-2</v>
      </c>
      <c r="D8" s="28">
        <f>+Activos!E5/Panel[[#This Row],[AÑO ACTUAL]]</f>
        <v>0.12936709635934965</v>
      </c>
      <c r="E8" s="17"/>
      <c r="F8" s="26" t="s">
        <v>40</v>
      </c>
    </row>
    <row r="9" spans="1:6" s="19" customFormat="1" ht="30" customHeight="1" x14ac:dyDescent="0.35">
      <c r="A9" s="17"/>
      <c r="B9" s="20" t="s">
        <v>36</v>
      </c>
      <c r="C9" s="28">
        <f>+Resumen!C11/(Resumen!C8+Panel[[#This Row],[AÑO ANTERIOR]])</f>
        <v>1.3925544794188862</v>
      </c>
      <c r="D9" s="28">
        <f>+Resumen!D11/(Resumen!D8+Panel[[#This Row],[AÑO ACTUAL]])</f>
        <v>1.2787987693648071</v>
      </c>
      <c r="E9" s="17"/>
      <c r="F9" s="26" t="s">
        <v>37</v>
      </c>
    </row>
    <row r="10" spans="1:6" s="19" customFormat="1" ht="30" customHeight="1" x14ac:dyDescent="0.35">
      <c r="A10" s="17"/>
      <c r="B10" s="20" t="s">
        <v>38</v>
      </c>
      <c r="C10" s="28">
        <f>+(Activos!D5+Activos!D6)/Resumen!C8</f>
        <v>5.9335698161883263E-2</v>
      </c>
      <c r="D10" s="28">
        <f>+(Activos!E5+Activos!E6)/Resumen!D8</f>
        <v>0.13824673137573104</v>
      </c>
      <c r="E10" s="17"/>
      <c r="F10" s="26" t="s">
        <v>39</v>
      </c>
    </row>
    <row r="11" spans="1:6" ht="30" customHeight="1" x14ac:dyDescent="0.35">
      <c r="A11" s="2"/>
      <c r="B11" s="31"/>
      <c r="C11" s="32"/>
      <c r="D11" s="33"/>
      <c r="E11" s="2"/>
      <c r="F11" s="33"/>
    </row>
    <row r="12" spans="1:6" ht="30" customHeight="1" x14ac:dyDescent="0.35">
      <c r="A12" s="2"/>
      <c r="B12" s="31"/>
      <c r="C12" s="32"/>
      <c r="D12" s="33"/>
      <c r="E12" s="2"/>
      <c r="F12" s="33"/>
    </row>
    <row r="13" spans="1:6" ht="30" customHeight="1" x14ac:dyDescent="0.35">
      <c r="A13" s="2"/>
      <c r="B13" s="4"/>
      <c r="C13" s="5"/>
      <c r="D13" s="6"/>
      <c r="E13" s="2"/>
      <c r="F13" s="6"/>
    </row>
    <row r="14" spans="1:6" ht="30" customHeight="1" x14ac:dyDescent="0.35">
      <c r="A14" s="2"/>
      <c r="B14" s="2"/>
      <c r="C14" s="2"/>
      <c r="D14" s="2"/>
      <c r="E14" s="2"/>
      <c r="F14" s="2"/>
    </row>
  </sheetData>
  <conditionalFormatting sqref="C12">
    <cfRule type="expression" dxfId="40" priority="5">
      <formula>$C$12&gt;$C$11</formula>
    </cfRule>
    <cfRule type="expression" dxfId="39" priority="6">
      <formula>$C$12&lt;$C$11</formula>
    </cfRule>
    <cfRule type="expression" dxfId="38" priority="7">
      <formula>$C$12=$C$11</formula>
    </cfRule>
  </conditionalFormatting>
  <conditionalFormatting sqref="D12">
    <cfRule type="expression" dxfId="37" priority="9">
      <formula>$D$12&gt;$D$11</formula>
    </cfRule>
    <cfRule type="expression" dxfId="36" priority="10">
      <formula>$D$12&lt;$D$11</formula>
    </cfRule>
    <cfRule type="expression" dxfId="35" priority="11">
      <formula>$D$12=$D$11</formula>
    </cfRule>
  </conditionalFormatting>
  <conditionalFormatting sqref="F12">
    <cfRule type="expression" dxfId="34" priority="1">
      <formula>$D$12&gt;$D$11</formula>
    </cfRule>
    <cfRule type="expression" dxfId="33" priority="2">
      <formula>$D$12&lt;$D$11</formula>
    </cfRule>
    <cfRule type="expression" dxfId="32" priority="3">
      <formula>$D$12=$D$11</formula>
    </cfRule>
  </conditionalFormatting>
  <dataValidations count="3">
    <dataValidation allowBlank="1" showInputMessage="1" showErrorMessage="1" prompt="Los valores del año que aparece encima de las hojas de cálculo Activos y Deudas se actualizan automáticamente en esta columna, bajo este encabezado" sqref="C4:D4" xr:uid="{A8EEE70B-3318-4EB7-9290-6AC9C7CEF18C}"/>
    <dataValidation allowBlank="1" showInputMessage="1" showErrorMessage="1" prompt="Escriba el año 2 de comparación en esta celda" sqref="D3" xr:uid="{A4D13CBB-AB0A-481A-9627-EB31663B1E84}"/>
    <dataValidation allowBlank="1" showInputMessage="1" showErrorMessage="1" prompt="Escriba el año 1 de comparación en esta celda" sqref="C3" xr:uid="{269F909C-F623-43A4-9D8C-79B487F3EDEE}"/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8" id="{0DCA9C7C-9BC6-47B9-9A48-4BC4D7B5F14B}">
            <x14:iconSet iconSet="3Flags" custom="1">
              <x14:cfvo type="percent">
                <xm:f>0</xm:f>
              </x14:cfvo>
              <x14:cfvo type="num">
                <xm:f>$C$11</xm:f>
              </x14:cfvo>
              <x14:cfvo type="num" gte="0">
                <xm:f>$C$11</xm:f>
              </x14:cfvo>
              <x14:cfIcon iconSet="3Flags" iconId="0"/>
              <x14:cfIcon iconSet="3Flags" iconId="2"/>
              <x14:cfIcon iconSet="3Flags" iconId="0"/>
            </x14:iconSet>
          </x14:cfRule>
          <xm:sqref>C12</xm:sqref>
        </x14:conditionalFormatting>
        <x14:conditionalFormatting xmlns:xm="http://schemas.microsoft.com/office/excel/2006/main">
          <x14:cfRule type="iconSet" priority="12" id="{DCBF7ADF-60D8-42A3-ABCF-E3AF093AF4A6}">
            <x14:iconSet iconSet="3Flags" custom="1">
              <x14:cfvo type="percent">
                <xm:f>0</xm:f>
              </x14:cfvo>
              <x14:cfvo type="num">
                <xm:f>$D$11</xm:f>
              </x14:cfvo>
              <x14:cfvo type="num" gte="0">
                <xm:f>$D$11</xm:f>
              </x14:cfvo>
              <x14:cfIcon iconSet="3Flags" iconId="0"/>
              <x14:cfIcon iconSet="3Flags" iconId="2"/>
              <x14:cfIcon iconSet="3Flags" iconId="0"/>
            </x14:iconSet>
          </x14:cfRule>
          <xm:sqref>D12</xm:sqref>
        </x14:conditionalFormatting>
        <x14:conditionalFormatting xmlns:xm="http://schemas.microsoft.com/office/excel/2006/main">
          <x14:cfRule type="iconSet" priority="4" id="{C794EB54-B7C8-4D9F-8D42-1B7EB0E3570D}">
            <x14:iconSet iconSet="3Flags" custom="1">
              <x14:cfvo type="percent">
                <xm:f>0</xm:f>
              </x14:cfvo>
              <x14:cfvo type="num">
                <xm:f>$D$11</xm:f>
              </x14:cfvo>
              <x14:cfvo type="num" gte="0">
                <xm:f>$D$11</xm:f>
              </x14:cfvo>
              <x14:cfIcon iconSet="3Flags" iconId="0"/>
              <x14:cfIcon iconSet="3Flags" iconId="2"/>
              <x14:cfIcon iconSet="3Flags" iconId="0"/>
            </x14:iconSet>
          </x14:cfRule>
          <xm:sqref>F12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49133E7D-B08E-460F-959B-FF9E02AD8E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2F0C95-EA35-4EE3-8B48-0A9B1D0038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21BC47-ABAE-4335-9DF8-0289508F554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TM03934533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9</vt:i4>
      </vt:variant>
    </vt:vector>
  </HeadingPairs>
  <TitlesOfParts>
    <vt:vector size="14" baseType="lpstr">
      <vt:lpstr>Resumen</vt:lpstr>
      <vt:lpstr>Activos</vt:lpstr>
      <vt:lpstr>Deudas</vt:lpstr>
      <vt:lpstr>Categorías</vt:lpstr>
      <vt:lpstr>Indicadores</vt:lpstr>
      <vt:lpstr>ColumnTitle3</vt:lpstr>
      <vt:lpstr>EJERCICIO</vt:lpstr>
      <vt:lpstr>EJERCICIO_2</vt:lpstr>
      <vt:lpstr>RowTitleRegion1..D12</vt:lpstr>
      <vt:lpstr>TítuloDeColumna2</vt:lpstr>
      <vt:lpstr>Activos!Títulos_a_imprimir</vt:lpstr>
      <vt:lpstr>'Categorías'!Títulos_a_imprimir</vt:lpstr>
      <vt:lpstr>Deudas!Títulos_a_imprimir</vt:lpstr>
      <vt:lpstr>Resumen!Títulos_a_imprimir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Rosana Isasi</dc:creator>
  <cp:lastModifiedBy>Rosana Isasi</cp:lastModifiedBy>
  <dcterms:created xsi:type="dcterms:W3CDTF">2023-08-04T05:29:17Z</dcterms:created>
  <dcterms:modified xsi:type="dcterms:W3CDTF">2025-11-10T11:07:38Z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